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7-11 лет" sheetId="22" r:id="rId21"/>
  </sheets>
  <definedNames>
    <definedName name="_xlnm.Print_Area" localSheetId="20">'1 день 7-11 лет'!$A$1:$H$239</definedName>
    <definedName name="_xlnm.Print_Area" localSheetId="18">'10 день'!$A$1:$I$42</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2" l="1"/>
  <c r="C28" i="22"/>
  <c r="D28" i="22"/>
  <c r="E28" i="22"/>
  <c r="F28" i="22"/>
  <c r="B29" i="22"/>
  <c r="F210" i="22"/>
  <c r="E210" i="22"/>
  <c r="D210" i="22"/>
  <c r="C210" i="22"/>
  <c r="B210" i="22"/>
  <c r="F189" i="22"/>
  <c r="E189" i="22"/>
  <c r="D189" i="22"/>
  <c r="C189" i="22"/>
  <c r="B189" i="22"/>
  <c r="F167" i="22"/>
  <c r="F178" i="22" s="1"/>
  <c r="E167" i="22"/>
  <c r="E178" i="22" s="1"/>
  <c r="D167" i="22"/>
  <c r="D178" i="22" s="1"/>
  <c r="C167" i="22"/>
  <c r="C178" i="22" s="1"/>
  <c r="B167" i="22"/>
  <c r="B177" i="22"/>
  <c r="C177" i="22"/>
  <c r="D177" i="22"/>
  <c r="E177" i="22"/>
  <c r="F177" i="22"/>
  <c r="F146" i="22"/>
  <c r="E146" i="22"/>
  <c r="D146" i="22"/>
  <c r="C146" i="22"/>
  <c r="B146" i="22"/>
  <c r="F124" i="22"/>
  <c r="E124" i="22"/>
  <c r="D124" i="22"/>
  <c r="C124" i="22"/>
  <c r="B124" i="22"/>
  <c r="F102" i="22"/>
  <c r="E102" i="22"/>
  <c r="D102" i="22"/>
  <c r="C102" i="22"/>
  <c r="B102" i="22"/>
  <c r="F82" i="22"/>
  <c r="E82" i="22"/>
  <c r="D82" i="22"/>
  <c r="C82" i="22"/>
  <c r="B82" i="22"/>
  <c r="F62" i="22"/>
  <c r="E62" i="22"/>
  <c r="D62" i="22"/>
  <c r="C62" i="22"/>
  <c r="B62" i="22"/>
  <c r="F41" i="22"/>
  <c r="E41" i="22"/>
  <c r="D41" i="22"/>
  <c r="C41" i="22"/>
  <c r="B41" i="22"/>
  <c r="F19" i="22"/>
  <c r="F29" i="22" s="1"/>
  <c r="E19" i="22"/>
  <c r="E29" i="22" s="1"/>
  <c r="D19" i="22"/>
  <c r="D29" i="22" s="1"/>
  <c r="C19" i="22"/>
  <c r="C29" i="22" s="1"/>
  <c r="B19" i="22"/>
  <c r="B155" i="22" l="1"/>
  <c r="B134" i="22"/>
  <c r="B112" i="22"/>
  <c r="B91" i="22"/>
  <c r="B71" i="22"/>
  <c r="B51" i="22"/>
  <c r="F219" i="22" l="1"/>
  <c r="F220" i="22" s="1"/>
  <c r="E219" i="22"/>
  <c r="E220" i="22" s="1"/>
  <c r="D219" i="22"/>
  <c r="D220" i="22" s="1"/>
  <c r="C219" i="22"/>
  <c r="C220" i="22" s="1"/>
  <c r="B219" i="22"/>
  <c r="F198" i="22"/>
  <c r="F199" i="22" s="1"/>
  <c r="E198" i="22"/>
  <c r="E199" i="22" s="1"/>
  <c r="D198" i="22"/>
  <c r="D199" i="22" s="1"/>
  <c r="C198" i="22"/>
  <c r="C199" i="22" s="1"/>
  <c r="B198" i="22"/>
  <c r="F168" i="22"/>
  <c r="E168" i="22"/>
  <c r="D168" i="22"/>
  <c r="C168" i="22"/>
  <c r="B168" i="22"/>
  <c r="F154" i="22"/>
  <c r="F155" i="22" s="1"/>
  <c r="E154" i="22"/>
  <c r="E155" i="22" s="1"/>
  <c r="D154" i="22"/>
  <c r="D155" i="22" s="1"/>
  <c r="C154" i="22"/>
  <c r="C155" i="22" s="1"/>
  <c r="B154" i="22"/>
  <c r="F133" i="22"/>
  <c r="F134" i="22" s="1"/>
  <c r="E133" i="22"/>
  <c r="E134" i="22" s="1"/>
  <c r="D133" i="22"/>
  <c r="D134" i="22" s="1"/>
  <c r="C133" i="22"/>
  <c r="C134" i="22" s="1"/>
  <c r="B133" i="22"/>
  <c r="F111" i="22"/>
  <c r="F112" i="22" s="1"/>
  <c r="E111" i="22"/>
  <c r="E112" i="22" s="1"/>
  <c r="D111" i="22"/>
  <c r="D112" i="22" s="1"/>
  <c r="C111" i="22"/>
  <c r="C112" i="22" s="1"/>
  <c r="B111" i="22"/>
  <c r="F90" i="22"/>
  <c r="F91" i="22" s="1"/>
  <c r="E90" i="22"/>
  <c r="E91" i="22" s="1"/>
  <c r="D90" i="22"/>
  <c r="D91" i="22" s="1"/>
  <c r="C90" i="22"/>
  <c r="C91" i="22" s="1"/>
  <c r="B90" i="22"/>
  <c r="F70" i="22"/>
  <c r="F71" i="22" s="1"/>
  <c r="E70" i="22"/>
  <c r="E71" i="22" s="1"/>
  <c r="D70" i="22"/>
  <c r="D71" i="22" s="1"/>
  <c r="C70" i="22"/>
  <c r="C71" i="22" s="1"/>
  <c r="B70" i="22"/>
  <c r="F50" i="22"/>
  <c r="F51" i="22" s="1"/>
  <c r="E50" i="22"/>
  <c r="E51" i="22" s="1"/>
  <c r="D50" i="22"/>
  <c r="D51" i="22" s="1"/>
  <c r="C50" i="22"/>
  <c r="C51" i="22" s="1"/>
  <c r="B50" i="22"/>
  <c r="C224" i="22" l="1"/>
  <c r="C225" i="22" s="1"/>
  <c r="D224" i="22"/>
  <c r="D225" i="22" s="1"/>
  <c r="E224" i="22"/>
  <c r="E225" i="22" s="1"/>
  <c r="F224" i="22"/>
  <c r="F225" i="22" s="1"/>
  <c r="C7" i="22"/>
  <c r="D7" i="22"/>
  <c r="E7" i="22"/>
  <c r="F7" i="22"/>
  <c r="B7" i="22" l="1"/>
  <c r="E34" i="20" l="1"/>
  <c r="F34" i="20"/>
  <c r="E35" i="20"/>
  <c r="F35" i="20" s="1"/>
  <c r="E36" i="20"/>
  <c r="F36" i="20" s="1"/>
  <c r="E64" i="20"/>
  <c r="E62" i="20"/>
  <c r="E59" i="20"/>
  <c r="F59" i="20" s="1"/>
  <c r="E58" i="20"/>
  <c r="F58" i="20"/>
  <c r="E57" i="20"/>
  <c r="F57" i="20" s="1"/>
  <c r="E49" i="20"/>
  <c r="F54" i="20" s="1"/>
  <c r="E54" i="20"/>
  <c r="E48" i="20"/>
  <c r="F53" i="20"/>
  <c r="E53" i="20"/>
  <c r="E52" i="20"/>
  <c r="F52" i="20" s="1"/>
  <c r="E51" i="20"/>
  <c r="F51" i="20"/>
  <c r="E50" i="20"/>
  <c r="F50" i="20" s="1"/>
  <c r="F48" i="20"/>
  <c r="F45" i="20"/>
  <c r="E44" i="20"/>
  <c r="F44" i="20"/>
  <c r="E43" i="20"/>
  <c r="F43" i="20" s="1"/>
  <c r="E42" i="20"/>
  <c r="F42" i="20" s="1"/>
  <c r="E41" i="20"/>
  <c r="F41" i="20" s="1"/>
  <c r="E40" i="20"/>
  <c r="F40" i="20"/>
  <c r="E39" i="20"/>
  <c r="F39" i="20" s="1"/>
  <c r="L31" i="20"/>
  <c r="K31" i="20"/>
  <c r="J31" i="20"/>
  <c r="I31" i="20"/>
  <c r="H31" i="20"/>
  <c r="E6" i="20"/>
  <c r="F6" i="20"/>
  <c r="E7" i="20"/>
  <c r="F7" i="20" s="1"/>
  <c r="E8" i="20"/>
  <c r="F8" i="20"/>
  <c r="E9" i="20"/>
  <c r="F9" i="20" s="1"/>
  <c r="E12" i="20"/>
  <c r="F12" i="20" s="1"/>
  <c r="E13" i="20"/>
  <c r="F13" i="20"/>
  <c r="E14" i="20"/>
  <c r="F14" i="20" s="1"/>
  <c r="E15" i="20"/>
  <c r="F15" i="20" s="1"/>
  <c r="E16" i="20"/>
  <c r="F16" i="20" s="1"/>
  <c r="E17" i="20"/>
  <c r="F17" i="20" s="1"/>
  <c r="E18" i="20"/>
  <c r="F18" i="20" s="1"/>
  <c r="E19" i="20"/>
  <c r="F19" i="20"/>
  <c r="E22" i="20"/>
  <c r="F22" i="20" s="1"/>
  <c r="G23" i="20" s="1"/>
  <c r="E25" i="20"/>
  <c r="F25" i="20" s="1"/>
  <c r="E26" i="20"/>
  <c r="F26" i="20"/>
  <c r="E27" i="20"/>
  <c r="F27" i="20" s="1"/>
  <c r="E30" i="20"/>
  <c r="F30" i="20" s="1"/>
  <c r="G30" i="20" s="1"/>
  <c r="G36" i="1"/>
  <c r="G46" i="1" s="1"/>
  <c r="G45" i="1"/>
  <c r="G34" i="3"/>
  <c r="G43" i="3"/>
  <c r="G44" i="3"/>
  <c r="G32" i="5"/>
  <c r="G42" i="5" s="1"/>
  <c r="G41" i="5"/>
  <c r="G34" i="7"/>
  <c r="G44" i="7" s="1"/>
  <c r="G43" i="7"/>
  <c r="G32" i="9"/>
  <c r="G42" i="9" s="1"/>
  <c r="G41" i="9"/>
  <c r="G33" i="10"/>
  <c r="G42" i="10" s="1"/>
  <c r="G41" i="10"/>
  <c r="G36" i="13"/>
  <c r="G45" i="13"/>
  <c r="G46" i="13" s="1"/>
  <c r="G34" i="15"/>
  <c r="G43" i="15" s="1"/>
  <c r="G42" i="15"/>
  <c r="G35" i="17"/>
  <c r="G45" i="17" s="1"/>
  <c r="G44" i="17"/>
  <c r="G32" i="19"/>
  <c r="G40" i="19"/>
  <c r="G41" i="19"/>
  <c r="F36" i="1"/>
  <c r="F46" i="1" s="1"/>
  <c r="F45" i="1"/>
  <c r="F34" i="3"/>
  <c r="F44" i="3" s="1"/>
  <c r="F43" i="3"/>
  <c r="F32" i="5"/>
  <c r="F41" i="5"/>
  <c r="F34" i="7"/>
  <c r="F44" i="7" s="1"/>
  <c r="F43" i="7"/>
  <c r="F32" i="9"/>
  <c r="F41" i="9"/>
  <c r="F42" i="9" s="1"/>
  <c r="F33" i="10"/>
  <c r="F41" i="10"/>
  <c r="F42" i="10"/>
  <c r="F36" i="13"/>
  <c r="F46" i="13" s="1"/>
  <c r="F45" i="13"/>
  <c r="F34" i="15"/>
  <c r="F42" i="15"/>
  <c r="F35" i="17"/>
  <c r="F45" i="17" s="1"/>
  <c r="F44" i="17"/>
  <c r="F32" i="19"/>
  <c r="F41" i="19" s="1"/>
  <c r="F40" i="19"/>
  <c r="E36" i="1"/>
  <c r="E45" i="1"/>
  <c r="E46" i="1" s="1"/>
  <c r="E34" i="3"/>
  <c r="E44" i="3" s="1"/>
  <c r="E43" i="3"/>
  <c r="E32" i="5"/>
  <c r="E42" i="5" s="1"/>
  <c r="E41" i="5"/>
  <c r="E34" i="7"/>
  <c r="E43" i="7"/>
  <c r="E44" i="7"/>
  <c r="E32" i="9"/>
  <c r="E42" i="9" s="1"/>
  <c r="E41" i="9"/>
  <c r="E33" i="10"/>
  <c r="E42" i="10" s="1"/>
  <c r="E41" i="10"/>
  <c r="E36" i="13"/>
  <c r="E46" i="13" s="1"/>
  <c r="E45" i="13"/>
  <c r="E34" i="15"/>
  <c r="E43" i="15" s="1"/>
  <c r="E42" i="15"/>
  <c r="E35" i="17"/>
  <c r="E44" i="17"/>
  <c r="E45" i="17" s="1"/>
  <c r="E32" i="19"/>
  <c r="E41" i="19" s="1"/>
  <c r="E40" i="19"/>
  <c r="D36" i="1"/>
  <c r="D46" i="1" s="1"/>
  <c r="D45" i="1"/>
  <c r="D34" i="3"/>
  <c r="D44" i="3" s="1"/>
  <c r="D43" i="3"/>
  <c r="D32" i="5"/>
  <c r="D42" i="5" s="1"/>
  <c r="D41" i="5"/>
  <c r="D34" i="7"/>
  <c r="D43" i="7"/>
  <c r="D44" i="7" s="1"/>
  <c r="D32" i="9"/>
  <c r="D42" i="9" s="1"/>
  <c r="D41" i="9"/>
  <c r="D33" i="10"/>
  <c r="D42" i="10" s="1"/>
  <c r="D41" i="10"/>
  <c r="D36" i="13"/>
  <c r="D46" i="13" s="1"/>
  <c r="D45" i="13"/>
  <c r="D34" i="15"/>
  <c r="D43" i="15" s="1"/>
  <c r="D42" i="15"/>
  <c r="D35" i="17"/>
  <c r="D45" i="17" s="1"/>
  <c r="D44" i="17"/>
  <c r="D32" i="19"/>
  <c r="D41" i="19" s="1"/>
  <c r="D40" i="19"/>
  <c r="C35" i="19"/>
  <c r="C40" i="19" s="1"/>
  <c r="C36" i="19"/>
  <c r="C37" i="19"/>
  <c r="C38" i="19"/>
  <c r="C39" i="19"/>
  <c r="C27" i="19"/>
  <c r="C28" i="19"/>
  <c r="C29" i="19"/>
  <c r="C32" i="19" s="1"/>
  <c r="C30" i="19"/>
  <c r="C31" i="19"/>
  <c r="G11" i="19"/>
  <c r="G19" i="19"/>
  <c r="F11" i="19"/>
  <c r="F19" i="19"/>
  <c r="E11" i="19"/>
  <c r="E19" i="19"/>
  <c r="E20" i="19" s="1"/>
  <c r="D11" i="19"/>
  <c r="D19" i="19"/>
  <c r="D20" i="19"/>
  <c r="C11" i="19"/>
  <c r="C19" i="19"/>
  <c r="G65" i="18"/>
  <c r="E64" i="18"/>
  <c r="E62" i="18"/>
  <c r="E59" i="18"/>
  <c r="F59" i="18"/>
  <c r="E58" i="18"/>
  <c r="F58" i="18" s="1"/>
  <c r="E57" i="18"/>
  <c r="F57" i="18" s="1"/>
  <c r="E47" i="18"/>
  <c r="F54" i="18" s="1"/>
  <c r="E54" i="18"/>
  <c r="E46" i="18"/>
  <c r="F46" i="18" s="1"/>
  <c r="E53" i="18"/>
  <c r="E45" i="18"/>
  <c r="F52" i="18"/>
  <c r="E52" i="18"/>
  <c r="E49" i="18"/>
  <c r="F49" i="18" s="1"/>
  <c r="E48" i="18"/>
  <c r="F48" i="18" s="1"/>
  <c r="F45" i="18"/>
  <c r="E42" i="18"/>
  <c r="F42" i="18" s="1"/>
  <c r="E41" i="18"/>
  <c r="F41" i="18" s="1"/>
  <c r="E40" i="18"/>
  <c r="F40" i="18" s="1"/>
  <c r="E39" i="18"/>
  <c r="F39" i="18" s="1"/>
  <c r="E38" i="18"/>
  <c r="F38" i="18" s="1"/>
  <c r="E37" i="18"/>
  <c r="F37" i="18" s="1"/>
  <c r="E36" i="18"/>
  <c r="F36" i="18" s="1"/>
  <c r="E35" i="18"/>
  <c r="F35" i="18"/>
  <c r="E32" i="18"/>
  <c r="F32" i="18" s="1"/>
  <c r="E31" i="18"/>
  <c r="F31" i="18" s="1"/>
  <c r="E30" i="18"/>
  <c r="F30" i="18" s="1"/>
  <c r="E29" i="18"/>
  <c r="F29" i="18" s="1"/>
  <c r="E28" i="18"/>
  <c r="F28" i="18" s="1"/>
  <c r="E27" i="18"/>
  <c r="F27" i="18" s="1"/>
  <c r="L24" i="18"/>
  <c r="K24" i="18"/>
  <c r="J24" i="18"/>
  <c r="I24" i="18"/>
  <c r="H24" i="18"/>
  <c r="E6" i="18"/>
  <c r="F6" i="18"/>
  <c r="E7" i="18"/>
  <c r="F7" i="18"/>
  <c r="E8" i="18"/>
  <c r="F8" i="18"/>
  <c r="E9" i="18"/>
  <c r="F9" i="18"/>
  <c r="E12" i="18"/>
  <c r="F12" i="18"/>
  <c r="G12" i="18" s="1"/>
  <c r="E14" i="18"/>
  <c r="F14" i="18" s="1"/>
  <c r="G14" i="18" s="1"/>
  <c r="E16" i="18"/>
  <c r="F16" i="18" s="1"/>
  <c r="E17" i="18"/>
  <c r="F17" i="18" s="1"/>
  <c r="E18" i="18"/>
  <c r="F18" i="18" s="1"/>
  <c r="E23" i="18"/>
  <c r="F23" i="18"/>
  <c r="G23" i="18" s="1"/>
  <c r="E21" i="18"/>
  <c r="F21" i="18"/>
  <c r="G21" i="18" s="1"/>
  <c r="C29" i="17"/>
  <c r="C31" i="17"/>
  <c r="C32" i="17"/>
  <c r="C35" i="17" s="1"/>
  <c r="C33" i="17"/>
  <c r="C34" i="17"/>
  <c r="C37" i="17"/>
  <c r="C38" i="17"/>
  <c r="C39" i="17"/>
  <c r="C40" i="17"/>
  <c r="C41" i="17"/>
  <c r="C42" i="17"/>
  <c r="C43" i="17"/>
  <c r="A34" i="17"/>
  <c r="A33" i="17"/>
  <c r="A32" i="17"/>
  <c r="A31" i="17"/>
  <c r="A29" i="17"/>
  <c r="G12" i="17"/>
  <c r="G21" i="17"/>
  <c r="G22" i="17"/>
  <c r="F12" i="17"/>
  <c r="F21" i="17"/>
  <c r="E12" i="17"/>
  <c r="E21" i="17"/>
  <c r="D12" i="17"/>
  <c r="D22" i="17" s="1"/>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E7" i="16"/>
  <c r="F7" i="16"/>
  <c r="E8" i="16"/>
  <c r="F8" i="16"/>
  <c r="E9" i="16"/>
  <c r="F9" i="16"/>
  <c r="E10" i="16"/>
  <c r="F10" i="16"/>
  <c r="E11" i="16"/>
  <c r="F11" i="16"/>
  <c r="E12" i="16"/>
  <c r="F12" i="16"/>
  <c r="E13" i="16"/>
  <c r="F13" i="16"/>
  <c r="E18" i="16"/>
  <c r="F18" i="16" s="1"/>
  <c r="G18" i="16" s="1"/>
  <c r="E22" i="16"/>
  <c r="F22" i="16" s="1"/>
  <c r="E23" i="16"/>
  <c r="F23" i="16" s="1"/>
  <c r="E24" i="16"/>
  <c r="F24" i="16" s="1"/>
  <c r="E27" i="16"/>
  <c r="F27" i="16" s="1"/>
  <c r="G27" i="16" s="1"/>
  <c r="E16" i="16"/>
  <c r="F16" i="16"/>
  <c r="G16" i="16" s="1"/>
  <c r="E20" i="16"/>
  <c r="F20" i="16" s="1"/>
  <c r="G20" i="16" s="1"/>
  <c r="C34" i="15"/>
  <c r="C43" i="15" s="1"/>
  <c r="C42" i="15"/>
  <c r="G12" i="15"/>
  <c r="G20" i="15"/>
  <c r="G21" i="15" s="1"/>
  <c r="F12" i="15"/>
  <c r="F20" i="15"/>
  <c r="E12" i="15"/>
  <c r="E20" i="15"/>
  <c r="D12" i="15"/>
  <c r="D20" i="15"/>
  <c r="D21" i="15"/>
  <c r="C6" i="15"/>
  <c r="C12" i="15" s="1"/>
  <c r="C21" i="15" s="1"/>
  <c r="C20" i="15"/>
  <c r="G64" i="14"/>
  <c r="E63" i="14"/>
  <c r="E61" i="14"/>
  <c r="E58" i="14"/>
  <c r="F58" i="14" s="1"/>
  <c r="E57" i="14"/>
  <c r="F57" i="14" s="1"/>
  <c r="E54" i="14"/>
  <c r="F54" i="14" s="1"/>
  <c r="E53" i="14"/>
  <c r="F53" i="14" s="1"/>
  <c r="E52" i="14"/>
  <c r="F52" i="14" s="1"/>
  <c r="E51" i="14"/>
  <c r="F51" i="14" s="1"/>
  <c r="E50" i="14"/>
  <c r="F50" i="14" s="1"/>
  <c r="E49" i="14"/>
  <c r="F49" i="14" s="1"/>
  <c r="E46" i="14"/>
  <c r="F46" i="14" s="1"/>
  <c r="E45" i="14"/>
  <c r="F45" i="14" s="1"/>
  <c r="E44" i="14"/>
  <c r="F44" i="14" s="1"/>
  <c r="F41" i="14"/>
  <c r="E40" i="14"/>
  <c r="F40" i="14"/>
  <c r="E39" i="14"/>
  <c r="F39" i="14" s="1"/>
  <c r="E38" i="14"/>
  <c r="F38" i="14"/>
  <c r="E37" i="14"/>
  <c r="F37" i="14" s="1"/>
  <c r="E36" i="14"/>
  <c r="F36" i="14"/>
  <c r="E35" i="14"/>
  <c r="F35" i="14" s="1"/>
  <c r="E34" i="14"/>
  <c r="F34" i="14"/>
  <c r="E33" i="14"/>
  <c r="F33" i="14" s="1"/>
  <c r="E30" i="14"/>
  <c r="F30" i="14"/>
  <c r="E29" i="14"/>
  <c r="F29" i="14" s="1"/>
  <c r="L26" i="14"/>
  <c r="K26" i="14"/>
  <c r="J26" i="14"/>
  <c r="I26" i="14"/>
  <c r="H26" i="14"/>
  <c r="E6" i="14"/>
  <c r="F6" i="14" s="1"/>
  <c r="E7" i="14"/>
  <c r="F7" i="14" s="1"/>
  <c r="E8" i="14"/>
  <c r="F8" i="14" s="1"/>
  <c r="E9" i="14"/>
  <c r="F9" i="14" s="1"/>
  <c r="E14" i="14"/>
  <c r="F14" i="14" s="1"/>
  <c r="G14" i="14" s="1"/>
  <c r="E18" i="14"/>
  <c r="F18" i="14" s="1"/>
  <c r="E19" i="14"/>
  <c r="F19" i="14" s="1"/>
  <c r="E20" i="14"/>
  <c r="F20" i="14" s="1"/>
  <c r="E23" i="14"/>
  <c r="F23" i="14"/>
  <c r="G23" i="14" s="1"/>
  <c r="E25" i="14"/>
  <c r="F25" i="14" s="1"/>
  <c r="G25" i="14" s="1"/>
  <c r="E16" i="14"/>
  <c r="F16" i="14" s="1"/>
  <c r="G16" i="14" s="1"/>
  <c r="E12" i="14"/>
  <c r="F12" i="14"/>
  <c r="G12" i="14" s="1"/>
  <c r="C36" i="13"/>
  <c r="C38" i="13"/>
  <c r="C39" i="13"/>
  <c r="C40" i="13"/>
  <c r="C41" i="13"/>
  <c r="C42" i="13"/>
  <c r="C43" i="13"/>
  <c r="C44" i="13"/>
  <c r="A35" i="13"/>
  <c r="A34" i="13"/>
  <c r="A30" i="13"/>
  <c r="G13" i="13"/>
  <c r="G22" i="13"/>
  <c r="F13" i="13"/>
  <c r="F22" i="13"/>
  <c r="F23" i="13" s="1"/>
  <c r="E13" i="13"/>
  <c r="E23" i="13" s="1"/>
  <c r="E22" i="13"/>
  <c r="D13" i="13"/>
  <c r="D23" i="13" s="1"/>
  <c r="D22" i="13"/>
  <c r="C13" i="13"/>
  <c r="C22" i="13"/>
  <c r="E29" i="12"/>
  <c r="F29" i="12" s="1"/>
  <c r="E30" i="12"/>
  <c r="F30" i="12" s="1"/>
  <c r="E31" i="12"/>
  <c r="F31" i="12" s="1"/>
  <c r="E32" i="12"/>
  <c r="F32" i="12" s="1"/>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c r="E25" i="12"/>
  <c r="F25" i="12" s="1"/>
  <c r="L22" i="12"/>
  <c r="K22" i="12"/>
  <c r="J22" i="12"/>
  <c r="I22" i="12"/>
  <c r="H22" i="12"/>
  <c r="E6" i="12"/>
  <c r="F6" i="12" s="1"/>
  <c r="E7" i="12"/>
  <c r="F7" i="12" s="1"/>
  <c r="E8" i="12"/>
  <c r="F8" i="12" s="1"/>
  <c r="E9" i="12"/>
  <c r="F9" i="12" s="1"/>
  <c r="E16" i="12"/>
  <c r="F16" i="12"/>
  <c r="E17" i="12"/>
  <c r="F17" i="12"/>
  <c r="E18" i="12"/>
  <c r="F18" i="12"/>
  <c r="E21" i="12"/>
  <c r="F21" i="12" s="1"/>
  <c r="G21" i="12" s="1"/>
  <c r="E12" i="12"/>
  <c r="F12" i="12" s="1"/>
  <c r="G12" i="12" s="1"/>
  <c r="E14" i="12"/>
  <c r="F14" i="12" s="1"/>
  <c r="G14" i="12" s="1"/>
  <c r="E29" i="11"/>
  <c r="F29" i="11" s="1"/>
  <c r="E30" i="11"/>
  <c r="F30" i="11" s="1"/>
  <c r="E31" i="11"/>
  <c r="F31" i="11" s="1"/>
  <c r="E34" i="11"/>
  <c r="F34" i="11"/>
  <c r="E35" i="11"/>
  <c r="F35" i="11" s="1"/>
  <c r="E36" i="11"/>
  <c r="F36" i="11"/>
  <c r="E37" i="11"/>
  <c r="F37" i="11" s="1"/>
  <c r="E38" i="11"/>
  <c r="F38" i="11"/>
  <c r="E39" i="11"/>
  <c r="F39" i="11" s="1"/>
  <c r="E58" i="11"/>
  <c r="E56" i="11"/>
  <c r="E53" i="11"/>
  <c r="F53" i="11" s="1"/>
  <c r="E52" i="11"/>
  <c r="F52" i="11"/>
  <c r="E49" i="11"/>
  <c r="F49" i="11" s="1"/>
  <c r="E48" i="11"/>
  <c r="F48" i="11"/>
  <c r="E47" i="11"/>
  <c r="F47" i="11" s="1"/>
  <c r="E46" i="11"/>
  <c r="F46" i="11"/>
  <c r="E45" i="11"/>
  <c r="F45" i="11" s="1"/>
  <c r="E44" i="11"/>
  <c r="F44" i="11"/>
  <c r="E43" i="11"/>
  <c r="F43" i="11" s="1"/>
  <c r="F40" i="11"/>
  <c r="L26" i="11"/>
  <c r="K26" i="11"/>
  <c r="J26" i="11"/>
  <c r="I26" i="11"/>
  <c r="H26" i="11"/>
  <c r="E6" i="11"/>
  <c r="F6" i="11" s="1"/>
  <c r="E7" i="11"/>
  <c r="F7" i="11"/>
  <c r="E8" i="11"/>
  <c r="F8" i="11" s="1"/>
  <c r="E9" i="11"/>
  <c r="F9" i="11" s="1"/>
  <c r="E10" i="11"/>
  <c r="F10" i="11" s="1"/>
  <c r="E11" i="11"/>
  <c r="F11" i="11" s="1"/>
  <c r="E14" i="11"/>
  <c r="F14" i="11" s="1"/>
  <c r="G15" i="11"/>
  <c r="E18" i="11"/>
  <c r="F18" i="11" s="1"/>
  <c r="E19" i="11"/>
  <c r="F19" i="11" s="1"/>
  <c r="E20" i="11"/>
  <c r="F20" i="11" s="1"/>
  <c r="E25" i="11"/>
  <c r="F25" i="11" s="1"/>
  <c r="G25" i="11" s="1"/>
  <c r="E23" i="11"/>
  <c r="F23" i="11" s="1"/>
  <c r="G23" i="11" s="1"/>
  <c r="C28" i="10"/>
  <c r="C29" i="10"/>
  <c r="C30" i="10"/>
  <c r="C31" i="10"/>
  <c r="C32" i="10"/>
  <c r="C36" i="10"/>
  <c r="C37" i="10"/>
  <c r="C38" i="10"/>
  <c r="C39" i="10"/>
  <c r="C40" i="10"/>
  <c r="G12" i="10"/>
  <c r="G20" i="10"/>
  <c r="G21" i="10"/>
  <c r="F12" i="10"/>
  <c r="F21" i="10" s="1"/>
  <c r="F20" i="10"/>
  <c r="E12" i="10"/>
  <c r="E21" i="10" s="1"/>
  <c r="E20" i="10"/>
  <c r="D12" i="10"/>
  <c r="D20" i="10"/>
  <c r="C12" i="10"/>
  <c r="C21" i="10" s="1"/>
  <c r="C20" i="10"/>
  <c r="C27" i="9"/>
  <c r="C28" i="9"/>
  <c r="C29" i="9"/>
  <c r="C32" i="9" s="1"/>
  <c r="C42" i="9" s="1"/>
  <c r="C30" i="9"/>
  <c r="C31" i="9"/>
  <c r="C34" i="9"/>
  <c r="C41" i="9" s="1"/>
  <c r="C35" i="9"/>
  <c r="C36" i="9"/>
  <c r="C37" i="9"/>
  <c r="C38" i="9"/>
  <c r="C39" i="9"/>
  <c r="C40" i="9"/>
  <c r="G11" i="9"/>
  <c r="G21" i="9" s="1"/>
  <c r="G20" i="9"/>
  <c r="F11" i="9"/>
  <c r="F20" i="9"/>
  <c r="E11" i="9"/>
  <c r="E21" i="9" s="1"/>
  <c r="E20" i="9"/>
  <c r="D11" i="9"/>
  <c r="D20" i="9"/>
  <c r="D21" i="9" s="1"/>
  <c r="C11" i="9"/>
  <c r="C21" i="9" s="1"/>
  <c r="C20" i="9"/>
  <c r="G65" i="8"/>
  <c r="E64" i="8"/>
  <c r="E62" i="8"/>
  <c r="E59" i="8"/>
  <c r="F59" i="8" s="1"/>
  <c r="E58" i="8"/>
  <c r="F58" i="8" s="1"/>
  <c r="E55" i="8"/>
  <c r="F55" i="8" s="1"/>
  <c r="E54" i="8"/>
  <c r="F54" i="8" s="1"/>
  <c r="E53" i="8"/>
  <c r="F53" i="8" s="1"/>
  <c r="E50" i="8"/>
  <c r="F50" i="8" s="1"/>
  <c r="E49" i="8"/>
  <c r="F49" i="8" s="1"/>
  <c r="E48" i="8"/>
  <c r="F48" i="8" s="1"/>
  <c r="F45" i="8"/>
  <c r="E44" i="8"/>
  <c r="F44" i="8" s="1"/>
  <c r="E43" i="8"/>
  <c r="F43" i="8"/>
  <c r="E42" i="8"/>
  <c r="F42" i="8" s="1"/>
  <c r="E41" i="8"/>
  <c r="F41" i="8"/>
  <c r="E40" i="8"/>
  <c r="F40" i="8" s="1"/>
  <c r="E39" i="8"/>
  <c r="F39" i="8" s="1"/>
  <c r="E36" i="8"/>
  <c r="F36" i="8" s="1"/>
  <c r="E35" i="8"/>
  <c r="F35" i="8" s="1"/>
  <c r="E34" i="8"/>
  <c r="F34" i="8" s="1"/>
  <c r="E33" i="8"/>
  <c r="F33" i="8" s="1"/>
  <c r="L30" i="8"/>
  <c r="K30" i="8"/>
  <c r="J30" i="8"/>
  <c r="I30" i="8"/>
  <c r="H30" i="8"/>
  <c r="E6" i="8"/>
  <c r="F6" i="8"/>
  <c r="E7" i="8"/>
  <c r="F7" i="8" s="1"/>
  <c r="E8" i="8"/>
  <c r="F8" i="8" s="1"/>
  <c r="E9" i="8"/>
  <c r="F9" i="8" s="1"/>
  <c r="E12" i="8"/>
  <c r="F12" i="8" s="1"/>
  <c r="E13" i="8"/>
  <c r="F13" i="8" s="1"/>
  <c r="E14" i="8"/>
  <c r="F14" i="8" s="1"/>
  <c r="E15" i="8"/>
  <c r="F15" i="8" s="1"/>
  <c r="E16" i="8"/>
  <c r="F16" i="8"/>
  <c r="E17" i="8"/>
  <c r="F17" i="8" s="1"/>
  <c r="E18" i="8"/>
  <c r="F18" i="8" s="1"/>
  <c r="E24" i="8"/>
  <c r="F24" i="8" s="1"/>
  <c r="E25" i="8"/>
  <c r="F25" i="8" s="1"/>
  <c r="E26" i="8"/>
  <c r="F26" i="8"/>
  <c r="E29" i="8"/>
  <c r="F29" i="8" s="1"/>
  <c r="G29" i="8" s="1"/>
  <c r="E21" i="8"/>
  <c r="F21" i="8" s="1"/>
  <c r="G22" i="8" s="1"/>
  <c r="C29" i="7"/>
  <c r="C30" i="7"/>
  <c r="C31" i="7"/>
  <c r="C32" i="7"/>
  <c r="C33" i="7"/>
  <c r="C36" i="7"/>
  <c r="C37" i="7"/>
  <c r="C38" i="7"/>
  <c r="C39" i="7"/>
  <c r="C40" i="7"/>
  <c r="C41" i="7"/>
  <c r="C42" i="7"/>
  <c r="G12" i="7"/>
  <c r="G21" i="7"/>
  <c r="G22" i="7" s="1"/>
  <c r="F12" i="7"/>
  <c r="F22" i="7" s="1"/>
  <c r="F21" i="7"/>
  <c r="E12" i="7"/>
  <c r="E22" i="7" s="1"/>
  <c r="E21" i="7"/>
  <c r="D12" i="7"/>
  <c r="D22" i="7" s="1"/>
  <c r="D21" i="7"/>
  <c r="C21" i="7"/>
  <c r="C12" i="7"/>
  <c r="G71" i="6"/>
  <c r="E70" i="6"/>
  <c r="E68" i="6"/>
  <c r="E65" i="6"/>
  <c r="F65" i="6" s="1"/>
  <c r="E64" i="6"/>
  <c r="F64" i="6" s="1"/>
  <c r="E61" i="6"/>
  <c r="F61" i="6" s="1"/>
  <c r="E60" i="6"/>
  <c r="F60" i="6"/>
  <c r="E59" i="6"/>
  <c r="F59" i="6" s="1"/>
  <c r="E58" i="6"/>
  <c r="F58" i="6" s="1"/>
  <c r="E57" i="6"/>
  <c r="F57" i="6" s="1"/>
  <c r="E56" i="6"/>
  <c r="F56" i="6"/>
  <c r="E55" i="6"/>
  <c r="F55" i="6" s="1"/>
  <c r="E54" i="6"/>
  <c r="F54" i="6" s="1"/>
  <c r="E51" i="6"/>
  <c r="F51" i="6" s="1"/>
  <c r="E50" i="6"/>
  <c r="F50" i="6"/>
  <c r="E49" i="6"/>
  <c r="F49" i="6" s="1"/>
  <c r="E48" i="6"/>
  <c r="F48" i="6" s="1"/>
  <c r="E47" i="6"/>
  <c r="F47" i="6" s="1"/>
  <c r="E46" i="6"/>
  <c r="F46" i="6"/>
  <c r="E45" i="6"/>
  <c r="F45" i="6" s="1"/>
  <c r="E44" i="6"/>
  <c r="F44" i="6" s="1"/>
  <c r="F41" i="6"/>
  <c r="E40" i="6"/>
  <c r="F40" i="6" s="1"/>
  <c r="E39" i="6"/>
  <c r="F39" i="6" s="1"/>
  <c r="E38" i="6"/>
  <c r="F38" i="6" s="1"/>
  <c r="E37" i="6"/>
  <c r="F37" i="6"/>
  <c r="E36" i="6"/>
  <c r="F36" i="6" s="1"/>
  <c r="E35" i="6"/>
  <c r="F35" i="6"/>
  <c r="E34" i="6"/>
  <c r="F34" i="6" s="1"/>
  <c r="E31" i="6"/>
  <c r="F31" i="6"/>
  <c r="E30" i="6"/>
  <c r="F30" i="6" s="1"/>
  <c r="E29" i="6"/>
  <c r="F29" i="6" s="1"/>
  <c r="E28" i="6"/>
  <c r="F28" i="6" s="1"/>
  <c r="E27" i="6"/>
  <c r="F27" i="6"/>
  <c r="E26" i="6"/>
  <c r="F26" i="6" s="1"/>
  <c r="L23" i="6"/>
  <c r="K23" i="6"/>
  <c r="J23" i="6"/>
  <c r="I23" i="6"/>
  <c r="H23" i="6"/>
  <c r="E6" i="6"/>
  <c r="F6" i="6" s="1"/>
  <c r="E7" i="6"/>
  <c r="F7" i="6" s="1"/>
  <c r="E8" i="6"/>
  <c r="F8" i="6" s="1"/>
  <c r="E9" i="6"/>
  <c r="F9" i="6"/>
  <c r="E10" i="6"/>
  <c r="F10" i="6" s="1"/>
  <c r="E11" i="6"/>
  <c r="F11" i="6" s="1"/>
  <c r="E12" i="6"/>
  <c r="F12" i="6" s="1"/>
  <c r="E15" i="6"/>
  <c r="F15" i="6"/>
  <c r="E16" i="6"/>
  <c r="F16" i="6" s="1"/>
  <c r="E17" i="6"/>
  <c r="F17" i="6" s="1"/>
  <c r="E20" i="6"/>
  <c r="F20" i="6" s="1"/>
  <c r="G20" i="6" s="1"/>
  <c r="E22" i="6"/>
  <c r="F22" i="6" s="1"/>
  <c r="G22" i="6" s="1"/>
  <c r="C34" i="5"/>
  <c r="C35" i="5"/>
  <c r="C36" i="5"/>
  <c r="C37" i="5"/>
  <c r="C39" i="5"/>
  <c r="C40" i="5"/>
  <c r="C28" i="5"/>
  <c r="C29" i="5"/>
  <c r="C30" i="5"/>
  <c r="C32" i="5" s="1"/>
  <c r="C31" i="5"/>
  <c r="G11" i="5"/>
  <c r="G20" i="5"/>
  <c r="G21" i="5" s="1"/>
  <c r="F11" i="5"/>
  <c r="F21" i="5" s="1"/>
  <c r="F20" i="5"/>
  <c r="E11" i="5"/>
  <c r="E21" i="5" s="1"/>
  <c r="E20" i="5"/>
  <c r="D11" i="5"/>
  <c r="D20" i="5"/>
  <c r="C11" i="5"/>
  <c r="C21" i="5" s="1"/>
  <c r="C20" i="5"/>
  <c r="G63" i="4"/>
  <c r="E62" i="4"/>
  <c r="E60" i="4"/>
  <c r="E57" i="4"/>
  <c r="F57" i="4" s="1"/>
  <c r="E56" i="4"/>
  <c r="F56" i="4" s="1"/>
  <c r="E53" i="4"/>
  <c r="F53" i="4" s="1"/>
  <c r="E52" i="4"/>
  <c r="F52" i="4"/>
  <c r="E51" i="4"/>
  <c r="F51" i="4" s="1"/>
  <c r="E50" i="4"/>
  <c r="F50" i="4" s="1"/>
  <c r="E49" i="4"/>
  <c r="F49" i="4" s="1"/>
  <c r="E48" i="4"/>
  <c r="F48" i="4" s="1"/>
  <c r="E47" i="4"/>
  <c r="F47" i="4" s="1"/>
  <c r="E46" i="4"/>
  <c r="F46" i="4" s="1"/>
  <c r="E45" i="4"/>
  <c r="F45" i="4" s="1"/>
  <c r="E44" i="4"/>
  <c r="F44" i="4"/>
  <c r="E41" i="4"/>
  <c r="F41" i="4" s="1"/>
  <c r="E40" i="4"/>
  <c r="F40" i="4" s="1"/>
  <c r="E39" i="4"/>
  <c r="F39" i="4" s="1"/>
  <c r="F36" i="4"/>
  <c r="E35" i="4"/>
  <c r="F35" i="4" s="1"/>
  <c r="E34" i="4"/>
  <c r="F34" i="4" s="1"/>
  <c r="E33" i="4"/>
  <c r="F33" i="4" s="1"/>
  <c r="E32" i="4"/>
  <c r="F32" i="4" s="1"/>
  <c r="E31" i="4"/>
  <c r="F31" i="4" s="1"/>
  <c r="E30" i="4"/>
  <c r="F30" i="4" s="1"/>
  <c r="E29" i="4"/>
  <c r="F29" i="4"/>
  <c r="E28" i="4"/>
  <c r="F28" i="4" s="1"/>
  <c r="E25" i="4"/>
  <c r="F25" i="4"/>
  <c r="E24" i="4"/>
  <c r="F24" i="4" s="1"/>
  <c r="L21" i="4"/>
  <c r="K21" i="4"/>
  <c r="J21" i="4"/>
  <c r="I21" i="4"/>
  <c r="H21" i="4"/>
  <c r="E6" i="4"/>
  <c r="F6" i="4" s="1"/>
  <c r="E7" i="4"/>
  <c r="F7" i="4"/>
  <c r="E8" i="4"/>
  <c r="F8" i="4" s="1"/>
  <c r="E13" i="4"/>
  <c r="F13" i="4" s="1"/>
  <c r="G13" i="4" s="1"/>
  <c r="E15" i="4"/>
  <c r="F15" i="4" s="1"/>
  <c r="E16" i="4"/>
  <c r="F16" i="4" s="1"/>
  <c r="E17" i="4"/>
  <c r="F17" i="4"/>
  <c r="E20" i="4"/>
  <c r="F20" i="4" s="1"/>
  <c r="G20" i="4" s="1"/>
  <c r="E11" i="4"/>
  <c r="F11" i="4" s="1"/>
  <c r="G11" i="4" s="1"/>
  <c r="C29" i="3"/>
  <c r="C30" i="3"/>
  <c r="C31" i="3"/>
  <c r="C32" i="3"/>
  <c r="C33" i="3"/>
  <c r="C36" i="3"/>
  <c r="C37" i="3"/>
  <c r="C38" i="3"/>
  <c r="C39" i="3"/>
  <c r="C40" i="3"/>
  <c r="C41" i="3"/>
  <c r="C42" i="3"/>
  <c r="G12" i="3"/>
  <c r="G21" i="3"/>
  <c r="G22" i="3" s="1"/>
  <c r="F12" i="3"/>
  <c r="F22" i="3" s="1"/>
  <c r="F21" i="3"/>
  <c r="E12" i="3"/>
  <c r="E22" i="3" s="1"/>
  <c r="E21" i="3"/>
  <c r="D12" i="3"/>
  <c r="D22" i="3" s="1"/>
  <c r="D21" i="3"/>
  <c r="C12" i="3"/>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c r="E42" i="2"/>
  <c r="F42" i="2" s="1"/>
  <c r="E41" i="2"/>
  <c r="F41" i="2" s="1"/>
  <c r="E40" i="2"/>
  <c r="F40" i="2" s="1"/>
  <c r="E39" i="2"/>
  <c r="F39" i="2" s="1"/>
  <c r="E38" i="2"/>
  <c r="F38" i="2" s="1"/>
  <c r="E37" i="2"/>
  <c r="F37" i="2" s="1"/>
  <c r="E36" i="2"/>
  <c r="F36" i="2" s="1"/>
  <c r="E35" i="2"/>
  <c r="F35" i="2" s="1"/>
  <c r="E32" i="2"/>
  <c r="F32" i="2" s="1"/>
  <c r="E31" i="2"/>
  <c r="F31" i="2"/>
  <c r="E30" i="2"/>
  <c r="F30" i="2" s="1"/>
  <c r="E29" i="2"/>
  <c r="F29" i="2" s="1"/>
  <c r="E28" i="2"/>
  <c r="F28" i="2" s="1"/>
  <c r="E27" i="2"/>
  <c r="F27" i="2" s="1"/>
  <c r="L24" i="2"/>
  <c r="K24" i="2"/>
  <c r="J24" i="2"/>
  <c r="I24" i="2"/>
  <c r="H24" i="2"/>
  <c r="E6" i="2"/>
  <c r="F6" i="2" s="1"/>
  <c r="E7" i="2"/>
  <c r="F7" i="2" s="1"/>
  <c r="E8" i="2"/>
  <c r="F8" i="2" s="1"/>
  <c r="E9" i="2"/>
  <c r="F9" i="2"/>
  <c r="E12" i="2"/>
  <c r="F12" i="2"/>
  <c r="G12" i="2"/>
  <c r="E14" i="2"/>
  <c r="F14" i="2" s="1"/>
  <c r="G14" i="2" s="1"/>
  <c r="E16" i="2"/>
  <c r="F16" i="2" s="1"/>
  <c r="E17" i="2"/>
  <c r="F17" i="2"/>
  <c r="E18" i="2"/>
  <c r="F18" i="2" s="1"/>
  <c r="E21" i="2"/>
  <c r="F21" i="2" s="1"/>
  <c r="G21" i="2" s="1"/>
  <c r="E23" i="2"/>
  <c r="F23" i="2"/>
  <c r="G23" i="2" s="1"/>
  <c r="C36" i="1"/>
  <c r="C38" i="1"/>
  <c r="C39" i="1"/>
  <c r="C40" i="1"/>
  <c r="C41" i="1"/>
  <c r="C42" i="1"/>
  <c r="C43" i="1"/>
  <c r="C44" i="1"/>
  <c r="G13" i="1"/>
  <c r="G22" i="1"/>
  <c r="F13" i="1"/>
  <c r="F22" i="1"/>
  <c r="E13" i="1"/>
  <c r="E22" i="1"/>
  <c r="E23" i="1"/>
  <c r="D13" i="1"/>
  <c r="D22" i="1"/>
  <c r="C7" i="1"/>
  <c r="C8" i="1"/>
  <c r="C9" i="1"/>
  <c r="C10" i="1"/>
  <c r="C11" i="1"/>
  <c r="C12" i="1"/>
  <c r="C22" i="1"/>
  <c r="A11" i="1"/>
  <c r="G25" i="16" l="1"/>
  <c r="C45" i="1"/>
  <c r="C46" i="1" s="1"/>
  <c r="C22" i="3"/>
  <c r="C41" i="5"/>
  <c r="C42" i="5" s="1"/>
  <c r="G19" i="12"/>
  <c r="E21" i="15"/>
  <c r="C13" i="1"/>
  <c r="C23" i="1" s="1"/>
  <c r="D21" i="5"/>
  <c r="C34" i="7"/>
  <c r="C33" i="10"/>
  <c r="C45" i="13"/>
  <c r="G21" i="14"/>
  <c r="G14" i="16"/>
  <c r="G28" i="16" s="1"/>
  <c r="E22" i="17"/>
  <c r="G10" i="18"/>
  <c r="G20" i="19"/>
  <c r="F43" i="15"/>
  <c r="F42" i="5"/>
  <c r="G23" i="1"/>
  <c r="C34" i="3"/>
  <c r="C43" i="7"/>
  <c r="G27" i="8"/>
  <c r="C41" i="10"/>
  <c r="G12" i="11"/>
  <c r="G26" i="11" s="1"/>
  <c r="C23" i="13"/>
  <c r="F21" i="15"/>
  <c r="F22" i="17"/>
  <c r="C44" i="17"/>
  <c r="F53" i="18"/>
  <c r="G28" i="20"/>
  <c r="F49" i="20"/>
  <c r="G37" i="20"/>
  <c r="G65" i="20" s="1"/>
  <c r="D23" i="1"/>
  <c r="F23" i="1"/>
  <c r="G19" i="2"/>
  <c r="C43" i="3"/>
  <c r="G18" i="4"/>
  <c r="G21" i="4" s="1"/>
  <c r="G9" i="4"/>
  <c r="G21" i="11"/>
  <c r="G41" i="11"/>
  <c r="G23" i="13"/>
  <c r="C20" i="19"/>
  <c r="F20" i="19"/>
  <c r="G10" i="2"/>
  <c r="G24" i="2" s="1"/>
  <c r="C44" i="7"/>
  <c r="C42" i="10"/>
  <c r="G19" i="8"/>
  <c r="G13" i="6"/>
  <c r="G18" i="6"/>
  <c r="G10" i="8"/>
  <c r="G30" i="8" s="1"/>
  <c r="G10" i="12"/>
  <c r="G22" i="12" s="1"/>
  <c r="G36" i="12"/>
  <c r="G57" i="12" s="1"/>
  <c r="C45" i="17"/>
  <c r="F42" i="19"/>
  <c r="E42" i="19"/>
  <c r="D21" i="10"/>
  <c r="G32" i="11"/>
  <c r="C46" i="13"/>
  <c r="G10" i="14"/>
  <c r="G26" i="14" s="1"/>
  <c r="C41" i="19"/>
  <c r="G20" i="20"/>
  <c r="F21" i="9"/>
  <c r="G19" i="18"/>
  <c r="G24" i="18" s="1"/>
  <c r="D42" i="19"/>
  <c r="G42" i="19"/>
  <c r="G10" i="20"/>
  <c r="G31" i="20" s="1"/>
  <c r="F47" i="18"/>
  <c r="C44" i="3" l="1"/>
  <c r="G59" i="11"/>
  <c r="G23" i="6"/>
</calcChain>
</file>

<file path=xl/sharedStrings.xml><?xml version="1.0" encoding="utf-8"?>
<sst xmlns="http://schemas.openxmlformats.org/spreadsheetml/2006/main" count="2470" uniqueCount="394">
  <si>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</si>
  <si>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</si>
  <si>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</si>
  <si>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</si>
  <si>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</si>
  <si>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</si>
  <si>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</si>
  <si>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</si>
  <si>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</si>
  <si>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</si>
  <si>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</si>
  <si>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</si>
  <si>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</si>
  <si>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</si>
  <si>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</si>
  <si>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</si>
  <si>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</si>
  <si>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</si>
  <si>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</si>
  <si>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</si>
  <si>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</si>
  <si>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</si>
  <si>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</si>
  <si>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</si>
  <si>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</si>
  <si>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</si>
  <si>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</si>
  <si>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</si>
  <si>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</si>
  <si>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</si>
  <si>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</si>
  <si>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</si>
  <si>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</si>
  <si>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</si>
  <si>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</si>
  <si>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</si>
  <si>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</si>
  <si>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</si>
  <si>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</si>
  <si>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</si>
  <si>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</si>
  <si>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</si>
  <si>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</si>
  <si>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</si>
  <si>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</si>
  <si>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</si>
  <si>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</si>
  <si>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</si>
  <si>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</si>
  <si>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</si>
  <si>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</si>
  <si>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</si>
  <si>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</si>
  <si>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</si>
  <si>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</si>
  <si>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</si>
  <si>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</si>
  <si>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</si>
  <si>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</si>
  <si>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</si>
  <si>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</si>
  <si>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</si>
  <si>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</si>
  <si>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</si>
  <si>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</si>
  <si>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</si>
  <si>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</si>
  <si>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</si>
  <si>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</si>
  <si>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</si>
  <si>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</si>
  <si>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</si>
  <si>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</si>
  <si>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</si>
  <si>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</si>
  <si>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</si>
  <si>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</si>
  <si>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</si>
  <si>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</si>
  <si>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</si>
  <si>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</si>
  <si>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</si>
  <si>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</si>
  <si>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</si>
  <si>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</si>
  <si>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</si>
  <si>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</si>
  <si>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</si>
  <si>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</si>
  <si>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</si>
  <si>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</si>
  <si>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</si>
  <si>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</si>
  <si>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</si>
  <si>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</si>
  <si>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</si>
  <si>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</si>
  <si>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</si>
  <si>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</si>
  <si>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</si>
  <si>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</si>
  <si>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</si>
  <si>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</si>
  <si>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</si>
  <si>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</si>
  <si>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</si>
  <si>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</si>
  <si>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</si>
  <si>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</si>
  <si>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</si>
  <si>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</si>
  <si>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</si>
  <si>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</si>
  <si>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</si>
  <si>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</si>
  <si>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</si>
  <si>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</si>
  <si>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</si>
  <si>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</si>
  <si>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</si>
  <si>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</si>
  <si>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</si>
  <si>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</si>
  <si>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</si>
  <si>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</si>
  <si>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</si>
  <si>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</si>
  <si>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</si>
  <si>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</si>
  <si>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</si>
  <si>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</si>
  <si>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</si>
  <si>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</si>
  <si>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</si>
  <si>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</si>
  <si>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</si>
  <si>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</si>
  <si>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</si>
  <si>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</si>
  <si>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</si>
  <si>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</si>
  <si>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</si>
  <si>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</si>
  <si>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</si>
  <si>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</si>
  <si>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</si>
  <si>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</si>
  <si>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</si>
  <si>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</si>
  <si>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</si>
  <si>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</si>
  <si>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</si>
  <si>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</si>
  <si>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</si>
  <si>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</si>
  <si>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</si>
  <si>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</si>
  <si>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</si>
  <si>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</si>
  <si>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</si>
  <si>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</si>
  <si>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</si>
  <si>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</si>
  <si>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</si>
  <si>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</si>
  <si>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</si>
  <si>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</si>
  <si>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</si>
  <si>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</si>
  <si>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</si>
  <si>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</si>
  <si>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</si>
  <si>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</si>
  <si>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</si>
  <si>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</si>
  <si>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</si>
  <si>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</si>
  <si>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</si>
  <si>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</si>
  <si>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</si>
  <si>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</si>
  <si>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</si>
  <si>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</si>
  <si>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</si>
  <si>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</si>
  <si>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</si>
  <si>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</si>
  <si>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</si>
  <si>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</si>
  <si>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</si>
  <si>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</si>
  <si>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</si>
  <si>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</si>
  <si>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</si>
  <si>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</si>
  <si>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</si>
  <si>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</si>
  <si>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</si>
  <si>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</si>
  <si>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</si>
  <si>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</si>
  <si>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</si>
  <si>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</si>
  <si>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</si>
  <si>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</si>
  <si>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</si>
  <si>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</si>
  <si>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</si>
  <si>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</si>
  <si>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</si>
  <si>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</si>
  <si>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</si>
  <si>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</si>
  <si>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</si>
  <si>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</si>
  <si>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</si>
  <si>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</si>
  <si>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</si>
  <si>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</si>
  <si>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</si>
  <si>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</si>
  <si>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</si>
  <si>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</si>
  <si>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</si>
  <si>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</si>
  <si>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</si>
  <si>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</si>
  <si>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</si>
  <si>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</si>
  <si>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</si>
  <si>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</si>
  <si>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</si>
  <si>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</si>
  <si>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</si>
  <si>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</si>
  <si>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</si>
  <si>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</si>
  <si>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</si>
  <si>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</si>
  <si>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</si>
  <si>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</si>
  <si>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</si>
  <si>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</si>
  <si>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</si>
  <si>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</si>
  <si>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</si>
  <si>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</si>
  <si>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</si>
  <si>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</si>
  <si>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</si>
  <si>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</si>
  <si>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</si>
  <si>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</si>
  <si>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</si>
  <si>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</si>
  <si>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</si>
  <si>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</si>
  <si>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</si>
  <si>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</si>
  <si>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</si>
  <si>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</si>
  <si>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</si>
  <si>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</si>
  <si>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</si>
  <si>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</si>
  <si>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</si>
  <si>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</si>
  <si>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</si>
  <si>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</si>
  <si>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</si>
  <si>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</si>
  <si>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</si>
  <si>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</si>
  <si>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</si>
  <si>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</si>
  <si>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</si>
  <si>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</si>
  <si>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</si>
  <si>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</si>
  <si>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</si>
  <si>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</si>
  <si>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</si>
  <si>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Суп-лапша домашняя</t>
  </si>
  <si>
    <t>54-9к-2020</t>
  </si>
  <si>
    <t>Винегрет с растительным маслом</t>
  </si>
  <si>
    <t>54-16з-2020</t>
  </si>
  <si>
    <t>Жаркое по-домашнему</t>
  </si>
  <si>
    <t>54-11г-2020</t>
  </si>
  <si>
    <t>Плов с курицей</t>
  </si>
  <si>
    <t>54-13з-2020</t>
  </si>
  <si>
    <t>Каша манная</t>
  </si>
  <si>
    <t>Пюре из бобовых с маслом</t>
  </si>
  <si>
    <t>54-15с-2020</t>
  </si>
  <si>
    <t>Хлеб ржано-пшеничный пеклеванный</t>
  </si>
  <si>
    <t>Хлеб пшеничный формовой белый 1 сорт</t>
  </si>
  <si>
    <t>Треб.по орг.питания 2012</t>
  </si>
  <si>
    <t>Сборник рецептур 2011</t>
  </si>
  <si>
    <t>Сборник рецептур 2004</t>
  </si>
  <si>
    <t>Сборник рецептур 2013</t>
  </si>
  <si>
    <t>Тефтели мясные с рисом</t>
  </si>
  <si>
    <t>Рассольник Ленинградский</t>
  </si>
  <si>
    <t>Овощи по сезону (огурец свежий, помидор свежий, огурец соленый, помидор соленый)</t>
  </si>
  <si>
    <t>Салат из квашенной капусты</t>
  </si>
  <si>
    <t>54-2гн-2020</t>
  </si>
  <si>
    <t>54-8хн-2020</t>
  </si>
  <si>
    <t>Чай черный байховый с сахаром</t>
  </si>
  <si>
    <t>Сборник рецептур 2015</t>
  </si>
  <si>
    <t>Компот из ягод (смородина)</t>
  </si>
  <si>
    <t>Суп вермишелевый на мясном бульоне</t>
  </si>
  <si>
    <t>Салат из свеклы с зеленым горошком</t>
  </si>
  <si>
    <t>Сборник рецептур 2003</t>
  </si>
  <si>
    <t>Сборник рецептур 2012</t>
  </si>
  <si>
    <t>Сборник рецептур 2020</t>
  </si>
  <si>
    <t xml:space="preserve">Сборник  рецептур 2012 </t>
  </si>
  <si>
    <t>Птица, в соусе с томатом</t>
  </si>
  <si>
    <t>Какао с молоком</t>
  </si>
  <si>
    <t>Сборник рецептур 2005</t>
  </si>
  <si>
    <t>Биточки паровые</t>
  </si>
  <si>
    <t>Суп картофельный с рисовой крупой</t>
  </si>
  <si>
    <t>491, ТТК №2</t>
  </si>
  <si>
    <t>179, ТТК №1</t>
  </si>
  <si>
    <t xml:space="preserve">54-8с-2020, ТТК №12 </t>
  </si>
  <si>
    <t>Котлеты рыбные в томатном соусе</t>
  </si>
  <si>
    <t>Компот из свежих плодов</t>
  </si>
  <si>
    <t xml:space="preserve">День 1 Неделя 1              </t>
  </si>
  <si>
    <t>Вес блюда</t>
  </si>
  <si>
    <t>Энергетическая ценность</t>
  </si>
  <si>
    <t>Пищевые вещества</t>
  </si>
  <si>
    <t xml:space="preserve">День 2 Неделя 1              </t>
  </si>
  <si>
    <t>Вес             блюда</t>
  </si>
  <si>
    <t xml:space="preserve">День 3 Неделя 1              </t>
  </si>
  <si>
    <t xml:space="preserve">                  День 6 Неделя 2            </t>
  </si>
  <si>
    <t xml:space="preserve">                     День 5 Неделя 1              </t>
  </si>
  <si>
    <t xml:space="preserve">            День 4 Неделя 1              </t>
  </si>
  <si>
    <t xml:space="preserve">              ЗАВТРАК</t>
  </si>
  <si>
    <t xml:space="preserve">                             ЗАВТРАК</t>
  </si>
  <si>
    <t xml:space="preserve">                  День 7 Неделя 2            </t>
  </si>
  <si>
    <t xml:space="preserve"> ЗАВТРАК</t>
  </si>
  <si>
    <t xml:space="preserve">                  День 8 Неделя 2            </t>
  </si>
  <si>
    <t xml:space="preserve">        ЗАВТРАК</t>
  </si>
  <si>
    <t xml:space="preserve">                  День 9 Неделя 2            </t>
  </si>
  <si>
    <t xml:space="preserve">                  День 10 Неделя 2            </t>
  </si>
  <si>
    <t>Чай каркаде</t>
  </si>
  <si>
    <t>685 ТТК №18</t>
  </si>
  <si>
    <t>54-5м-2020, ТТК №3</t>
  </si>
  <si>
    <t>54-3г-2020, ТТК №4</t>
  </si>
  <si>
    <t>117, ТТК №8</t>
  </si>
  <si>
    <t>54-7к-2020</t>
  </si>
  <si>
    <t>54-9м-2020, ТТК №10</t>
  </si>
  <si>
    <t>306, ТТК №11</t>
  </si>
  <si>
    <t>53, ТТК №13</t>
  </si>
  <si>
    <t>Пельмени на бульоне</t>
  </si>
  <si>
    <t>Сборник рецептур 2007</t>
  </si>
  <si>
    <t>118, ТТК №5</t>
  </si>
  <si>
    <t>54-8м-2020, ТТК №9</t>
  </si>
  <si>
    <t>Тефтели мясные паровые</t>
  </si>
  <si>
    <t>285, ТТК №19</t>
  </si>
  <si>
    <t>388, ТТК 18</t>
  </si>
  <si>
    <t>Гуляш</t>
  </si>
  <si>
    <t>Морковь по-корейски</t>
  </si>
  <si>
    <t>Щи по-уральски</t>
  </si>
  <si>
    <t>128, ТТК 19</t>
  </si>
  <si>
    <t>ТТК 20</t>
  </si>
  <si>
    <t>246, ТТК №2</t>
  </si>
  <si>
    <t xml:space="preserve">Фрукты (Апельсин) </t>
  </si>
  <si>
    <t>Борщ с капустой и картофелем</t>
  </si>
  <si>
    <t>Хлеб пшеничный формовой белый   1 сорт</t>
  </si>
  <si>
    <t>Каша из пшена и риса молочная "Дружба"</t>
  </si>
  <si>
    <t xml:space="preserve">Сборник рецептур </t>
  </si>
  <si>
    <t>ТТК №12</t>
  </si>
  <si>
    <t>Фрукты (Яблоко)</t>
  </si>
  <si>
    <t>Суп крестьянский с перловой крупой</t>
  </si>
  <si>
    <t>54-10с-2020, ТТК 17</t>
  </si>
  <si>
    <t>Суп крестьянский с пшеном</t>
  </si>
  <si>
    <t>138, ТТК№20</t>
  </si>
  <si>
    <t>ИТОГО ПО ПРИМЕРНОМУ МЕНЮ</t>
  </si>
  <si>
    <t>ж</t>
  </si>
  <si>
    <t>уг</t>
  </si>
  <si>
    <t>Итого за период</t>
  </si>
  <si>
    <t>Среднее значение за период</t>
  </si>
  <si>
    <t>Соотношение пищевых веществ</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</si>
  <si>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</si>
  <si>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</si>
  <si>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</si>
  <si>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</si>
  <si>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</si>
  <si>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</si>
  <si>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</si>
  <si>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</si>
  <si>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</si>
  <si>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</si>
  <si>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</si>
  <si>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Десятидневное меню для обеспечения питанием обучающихся с ВОЗ возрастной категории  с 7-11 лет</t>
  </si>
  <si>
    <t xml:space="preserve">Приложение № 1
к муниципальному контракту 
№ 0329300301924000010 
от ______________ 2024 г.
</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</si>
</sst>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sz val="11"/>
      <name val="Calibri"/>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s>
  <cellStyleXfs count="3">
    <xf numFmtId="0" fontId="0" fillId="0" borderId="0">
      <alignment vertical="center"/>
    </xf>
    <xf numFmtId="0" fontId="32" fillId="4" borderId="0">
      <protection locked="0"/>
    </xf>
    <xf numFmtId="0" fontId="33" fillId="5" borderId="17">
      <protection locked="0"/>
    </xf>
  </cellStyleXfs>
  <cellXfs count="484">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3" fillId="6" borderId="2" xfId="0" applyFont="1" applyFill="1" applyBorder="1" applyAlignment="1">
      <alignment horizontal="left" vertical="center" wrapText="1"/>
    </xf>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0" fontId="3" fillId="6" borderId="2" xfId="0" applyFont="1" applyFill="1" applyBorder="1">
      <alignment vertical="center"/>
    </xf>
    <xf numFmtId="2" fontId="28" fillId="6" borderId="2" xfId="0" applyNumberFormat="1"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2" fontId="3" fillId="6" borderId="7"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2" fillId="6" borderId="6" xfId="0" applyFont="1" applyFill="1" applyBorder="1" applyAlignment="1"/>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 fillId="6" borderId="6" xfId="0" applyFont="1" applyFill="1" applyBorder="1" applyAlignment="1">
      <alignment horizontal="left" vertical="center"/>
    </xf>
    <xf numFmtId="0" fontId="3" fillId="6" borderId="2" xfId="0" applyNumberFormat="1" applyFont="1" applyFill="1" applyBorder="1" applyAlignment="1">
      <alignment horizontal="center" vertical="center"/>
    </xf>
    <xf numFmtId="0" fontId="3" fillId="6" borderId="8" xfId="0" applyFont="1" applyFill="1" applyBorder="1">
      <alignment vertical="center"/>
    </xf>
    <xf numFmtId="0" fontId="3" fillId="6" borderId="16" xfId="0" applyFont="1" applyFill="1" applyBorder="1" applyAlignment="1">
      <alignment horizontal="center" vertical="center"/>
    </xf>
    <xf numFmtId="2" fontId="3" fillId="6" borderId="16" xfId="0" applyNumberFormat="1" applyFont="1" applyFill="1" applyBorder="1" applyAlignment="1">
      <alignment horizontal="center" vertical="center"/>
    </xf>
    <xf numFmtId="0" fontId="3" fillId="6" borderId="8" xfId="0" applyFont="1" applyFill="1" applyBorder="1" applyAlignment="1">
      <alignment horizontal="center" vertical="center" wrapText="1"/>
    </xf>
    <xf numFmtId="0" fontId="2" fillId="6" borderId="6" xfId="0" applyFont="1" applyFill="1" applyBorder="1" applyAlignment="1">
      <alignment horizontal="center"/>
    </xf>
    <xf numFmtId="0" fontId="2" fillId="6" borderId="2" xfId="0" applyFont="1" applyFill="1" applyBorder="1" applyAlignment="1"/>
    <xf numFmtId="0" fontId="2" fillId="6" borderId="2" xfId="0" applyNumberFormat="1" applyFont="1" applyFill="1" applyBorder="1" applyAlignment="1">
      <alignment horizontal="center" vertical="center"/>
    </xf>
    <xf numFmtId="0" fontId="27" fillId="6" borderId="2" xfId="0" applyFont="1" applyFill="1" applyBorder="1" applyAlignment="1"/>
    <xf numFmtId="2" fontId="27"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0" fontId="3" fillId="6" borderId="2" xfId="0" applyFont="1" applyFill="1" applyBorder="1" applyAlignment="1">
      <alignment horizontal="center"/>
    </xf>
    <xf numFmtId="49" fontId="2" fillId="6" borderId="2" xfId="0" applyNumberFormat="1" applyFont="1" applyFill="1" applyBorder="1" applyAlignment="1">
      <alignment horizontal="center" vertical="center"/>
    </xf>
    <xf numFmtId="0" fontId="2" fillId="6" borderId="2" xfId="0" applyFont="1" applyFill="1" applyBorder="1" applyAlignment="1">
      <alignment horizontal="center"/>
    </xf>
    <xf numFmtId="0" fontId="27" fillId="6" borderId="2" xfId="0" applyFont="1" applyFill="1" applyBorder="1">
      <alignment vertical="center"/>
    </xf>
    <xf numFmtId="0" fontId="27" fillId="6" borderId="2" xfId="0" applyNumberFormat="1"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2" fontId="2" fillId="6" borderId="6" xfId="0" applyNumberFormat="1" applyFont="1" applyFill="1" applyBorder="1" applyAlignment="1">
      <alignment horizontal="center" vertical="center"/>
    </xf>
    <xf numFmtId="0" fontId="31" fillId="6" borderId="6" xfId="1" applyNumberFormat="1" applyFont="1" applyFill="1" applyBorder="1" applyAlignment="1" applyProtection="1">
      <alignment horizontal="center" vertical="center"/>
    </xf>
    <xf numFmtId="1" fontId="31" fillId="6" borderId="6" xfId="1" applyNumberFormat="1" applyFont="1" applyFill="1" applyBorder="1" applyAlignment="1" applyProtection="1">
      <alignment horizontal="center" vertical="center"/>
    </xf>
    <xf numFmtId="0" fontId="28" fillId="6" borderId="2" xfId="0" applyNumberFormat="1" applyFont="1" applyFill="1" applyBorder="1" applyAlignment="1">
      <alignment horizontal="center" vertical="center"/>
    </xf>
    <xf numFmtId="0" fontId="3"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1"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2" fontId="31" fillId="6" borderId="2" xfId="1" applyNumberFormat="1" applyFont="1" applyFill="1" applyBorder="1" applyAlignment="1" applyProtection="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2" fillId="6" borderId="0" xfId="0" applyFont="1" applyFill="1" applyBorder="1" applyAlignment="1"/>
    <xf numFmtId="0" fontId="3" fillId="6" borderId="0" xfId="0" applyFont="1" applyFill="1" applyBorder="1" applyAlignment="1">
      <alignment horizontal="center"/>
    </xf>
    <xf numFmtId="0" fontId="3" fillId="6" borderId="18" xfId="0" applyFont="1" applyFill="1" applyBorder="1" applyAlignment="1">
      <alignment horizontal="center" vertical="center"/>
    </xf>
    <xf numFmtId="1" fontId="31" fillId="6" borderId="2" xfId="1" applyNumberFormat="1" applyFont="1" applyFill="1" applyBorder="1" applyAlignment="1" applyProtection="1">
      <alignment horizontal="center" vertical="center"/>
    </xf>
    <xf numFmtId="1" fontId="2" fillId="6"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center"/>
    </xf>
    <xf numFmtId="1"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8" fillId="0" borderId="2" xfId="0" applyNumberFormat="1" applyFont="1" applyFill="1" applyBorder="1" applyAlignment="1">
      <alignment horizontal="center" vertical="center"/>
    </xf>
    <xf numFmtId="2"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3" fillId="6" borderId="8" xfId="0" applyFont="1" applyFill="1" applyBorder="1" applyAlignment="1">
      <alignment horizontal="left" vertical="center"/>
    </xf>
    <xf numFmtId="0" fontId="3" fillId="6" borderId="8" xfId="0" applyFont="1" applyFill="1" applyBorder="1" applyAlignment="1">
      <alignment horizontal="center" vertical="center"/>
    </xf>
    <xf numFmtId="2" fontId="3" fillId="6" borderId="8" xfId="0" applyNumberFormat="1" applyFont="1" applyFill="1" applyBorder="1" applyAlignment="1">
      <alignment horizontal="center" vertical="center"/>
    </xf>
    <xf numFmtId="2" fontId="2" fillId="6" borderId="2" xfId="0" applyNumberFormat="1" applyFont="1" applyFill="1" applyBorder="1" applyAlignment="1">
      <alignment horizontal="center"/>
    </xf>
    <xf numFmtId="0" fontId="3" fillId="0" borderId="6" xfId="0" applyFont="1" applyFill="1" applyBorder="1" applyAlignment="1">
      <alignment vertical="center" wrapText="1"/>
    </xf>
    <xf numFmtId="0" fontId="3" fillId="0" borderId="6" xfId="0" applyFont="1" applyFill="1" applyBorder="1" applyAlignment="1">
      <alignment horizontal="center" vertical="center"/>
    </xf>
    <xf numFmtId="0" fontId="28" fillId="0" borderId="2" xfId="0" applyFont="1" applyFill="1" applyBorder="1" applyAlignment="1">
      <alignment horizontal="center" vertical="center" wrapText="1"/>
    </xf>
    <xf numFmtId="0" fontId="3" fillId="0" borderId="0" xfId="0" applyFont="1">
      <alignment vertical="center"/>
    </xf>
    <xf numFmtId="0" fontId="3" fillId="6" borderId="0" xfId="0" applyFont="1" applyFill="1" applyAlignment="1">
      <alignment vertical="top"/>
    </xf>
    <xf numFmtId="0" fontId="3" fillId="6" borderId="0" xfId="0" applyFont="1" applyFill="1" applyAlignment="1">
      <alignment horizontal="center" vertical="center"/>
    </xf>
    <xf numFmtId="2" fontId="3" fillId="6" borderId="0" xfId="0" applyNumberFormat="1" applyFont="1" applyFill="1" applyAlignment="1"/>
    <xf numFmtId="2" fontId="2" fillId="6" borderId="0" xfId="0" applyNumberFormat="1" applyFont="1" applyFill="1" applyAlignment="1"/>
    <xf numFmtId="0" fontId="3" fillId="6" borderId="0" xfId="0" applyFont="1" applyFill="1">
      <alignment vertical="center"/>
    </xf>
    <xf numFmtId="0" fontId="31" fillId="6" borderId="0" xfId="1" applyFont="1" applyFill="1" applyBorder="1" applyAlignment="1" applyProtection="1">
      <alignment horizontal="center" vertical="center"/>
    </xf>
    <xf numFmtId="2" fontId="2" fillId="6" borderId="6" xfId="0" applyNumberFormat="1" applyFont="1" applyFill="1" applyBorder="1" applyAlignment="1">
      <alignment horizontal="center"/>
    </xf>
    <xf numFmtId="0" fontId="3" fillId="6" borderId="2" xfId="0" applyFont="1" applyFill="1" applyBorder="1" applyAlignment="1"/>
    <xf numFmtId="2" fontId="3" fillId="6" borderId="2" xfId="0" applyNumberFormat="1" applyFont="1" applyFill="1" applyBorder="1" applyAlignment="1">
      <alignment horizontal="center" vertical="center" wrapText="1"/>
    </xf>
    <xf numFmtId="0" fontId="28" fillId="6" borderId="0" xfId="0" applyFont="1" applyFill="1" applyAlignment="1"/>
    <xf numFmtId="0" fontId="28" fillId="6" borderId="2" xfId="0" applyFont="1" applyFill="1" applyBorder="1" applyAlignment="1"/>
    <xf numFmtId="0" fontId="3" fillId="6" borderId="0" xfId="0" applyFont="1" applyFill="1" applyAlignment="1">
      <alignment horizontal="left" vertical="center"/>
    </xf>
    <xf numFmtId="2" fontId="31" fillId="6" borderId="0" xfId="0" applyNumberFormat="1" applyFont="1" applyFill="1" applyAlignment="1">
      <alignment horizontal="center" vertical="center"/>
    </xf>
    <xf numFmtId="0" fontId="34" fillId="6" borderId="0" xfId="0" applyFont="1" applyFill="1" applyAlignment="1">
      <alignment horizontal="center" vertical="center"/>
    </xf>
    <xf numFmtId="0" fontId="3" fillId="6" borderId="0" xfId="0" applyFont="1" applyFill="1" applyAlignment="1">
      <alignment horizontal="center"/>
    </xf>
    <xf numFmtId="0" fontId="28" fillId="6" borderId="0" xfId="0" applyFont="1" applyFill="1" applyAlignment="1">
      <alignment horizontal="center" vertical="top"/>
    </xf>
    <xf numFmtId="0" fontId="28" fillId="6" borderId="0" xfId="0" applyFont="1" applyFill="1" applyAlignment="1">
      <alignment vertical="top"/>
    </xf>
    <xf numFmtId="0" fontId="3" fillId="6" borderId="0" xfId="0" applyFont="1" applyFill="1" applyAlignment="1">
      <alignment horizontal="center" vertical="top"/>
    </xf>
    <xf numFmtId="0" fontId="31" fillId="6" borderId="2" xfId="1" applyNumberFormat="1" applyFont="1" applyFill="1" applyBorder="1" applyAlignment="1" applyProtection="1">
      <alignment horizontal="center"/>
    </xf>
    <xf numFmtId="0" fontId="28" fillId="6" borderId="2" xfId="0" applyFont="1" applyFill="1" applyBorder="1" applyAlignment="1">
      <alignment vertical="center" wrapText="1"/>
    </xf>
    <xf numFmtId="2" fontId="28" fillId="6" borderId="2" xfId="0" applyNumberFormat="1" applyFont="1" applyFill="1" applyBorder="1" applyAlignment="1">
      <alignment horizontal="center" vertical="center" wrapText="1"/>
    </xf>
    <xf numFmtId="2" fontId="28" fillId="6" borderId="0" xfId="0" applyNumberFormat="1"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0" xfId="0" applyFont="1" applyFill="1" applyBorder="1" applyAlignment="1">
      <alignment horizontal="center" vertical="center"/>
    </xf>
    <xf numFmtId="0" fontId="3" fillId="0" borderId="0" xfId="0" applyFont="1" applyBorder="1" applyAlignment="1"/>
    <xf numFmtId="2"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0" xfId="0" applyFont="1" applyBorder="1" applyAlignment="1">
      <alignment horizontal="right" vertical="top" wrapText="1"/>
    </xf>
    <xf numFmtId="0" fontId="2" fillId="0" borderId="18" xfId="0" applyFont="1" applyBorder="1" applyAlignment="1">
      <alignment horizontal="right" vertical="top"/>
    </xf>
    <xf numFmtId="0" fontId="2" fillId="0" borderId="0" xfId="0" applyFont="1" applyBorder="1" applyAlignment="1">
      <alignment horizontal="right" vertical="top"/>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6" borderId="12" xfId="0" applyFont="1" applyFill="1" applyBorder="1" applyAlignment="1">
      <alignment horizontal="center"/>
    </xf>
    <xf numFmtId="0" fontId="4" fillId="6" borderId="19" xfId="0" applyFont="1" applyFill="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4" fillId="0" borderId="10" xfId="0" applyFont="1" applyBorder="1" applyAlignment="1">
      <alignment horizont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4" fillId="6" borderId="3" xfId="0" applyFont="1" applyFill="1" applyBorder="1" applyAlignment="1">
      <alignment horizontal="center"/>
    </xf>
    <xf numFmtId="0" fontId="4" fillId="6" borderId="7" xfId="0" applyFont="1" applyFill="1" applyBorder="1" applyAlignment="1">
      <alignment horizont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xf>
    <xf numFmtId="0" fontId="2" fillId="6" borderId="0" xfId="0" applyFont="1" applyFill="1" applyBorder="1" applyAlignment="1">
      <alignment horizontal="center"/>
    </xf>
    <xf numFmtId="0" fontId="2" fillId="6" borderId="18" xfId="0" applyFont="1" applyFill="1" applyBorder="1" applyAlignment="1">
      <alignment horizontal="center"/>
    </xf>
    <xf numFmtId="0" fontId="4" fillId="6" borderId="1" xfId="0" applyFont="1" applyFill="1" applyBorder="1" applyAlignment="1">
      <alignment horizontal="center"/>
    </xf>
    <xf numFmtId="0" fontId="4" fillId="6" borderId="10" xfId="0" applyFont="1" applyFill="1" applyBorder="1" applyAlignment="1">
      <alignment horizontal="center"/>
    </xf>
    <xf numFmtId="0" fontId="2" fillId="6" borderId="4" xfId="0" applyFont="1" applyFill="1" applyBorder="1" applyAlignment="1">
      <alignment horizontal="center"/>
    </xf>
    <xf numFmtId="0" fontId="2" fillId="6" borderId="3" xfId="0" applyFont="1" applyFill="1" applyBorder="1" applyAlignment="1">
      <alignment horizontal="center"/>
    </xf>
    <xf numFmtId="0" fontId="2" fillId="6" borderId="7" xfId="0" applyFont="1" applyFill="1" applyBorder="1" applyAlignment="1">
      <alignment horizont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9" fillId="6" borderId="12" xfId="0" applyFont="1" applyFill="1" applyBorder="1" applyAlignment="1">
      <alignment horizontal="center" vertical="center"/>
    </xf>
    <xf numFmtId="0" fontId="29" fillId="6" borderId="19"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9"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xf>
    <xf numFmtId="0" fontId="3" fillId="0" borderId="18" xfId="0" applyFont="1" applyBorder="1" applyAlignment="1">
      <alignment horizontal="center"/>
    </xf>
    <xf numFmtId="0" fontId="3" fillId="0" borderId="0" xfId="0" applyFont="1" applyBorder="1" applyAlignment="1">
      <alignment horizontal="center" wrapText="1"/>
    </xf>
    <xf numFmtId="0" fontId="3" fillId="0" borderId="18" xfId="0" applyFont="1" applyBorder="1" applyAlignment="1">
      <alignment horizont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369" t="s">
        <v>43</v>
      </c>
      <c r="B2" s="369"/>
      <c r="C2" s="369"/>
      <c r="D2" s="369"/>
      <c r="E2" s="369"/>
      <c r="F2" s="369"/>
      <c r="G2" s="369"/>
      <c r="H2" s="369"/>
      <c r="I2" s="369"/>
    </row>
    <row r="3" spans="1:12" ht="25.5" customHeight="1" x14ac:dyDescent="0.3">
      <c r="A3" s="4"/>
      <c r="B3" s="7"/>
      <c r="C3" s="373" t="s">
        <v>0</v>
      </c>
      <c r="D3" s="373"/>
      <c r="E3" s="373"/>
      <c r="F3" s="373"/>
      <c r="G3" s="373"/>
      <c r="H3" s="6"/>
      <c r="I3" s="6"/>
    </row>
    <row r="4" spans="1:12" s="8" customFormat="1" x14ac:dyDescent="0.25">
      <c r="A4" s="374" t="s">
        <v>1</v>
      </c>
      <c r="B4" s="371" t="s">
        <v>2</v>
      </c>
      <c r="C4" s="371" t="s">
        <v>3</v>
      </c>
      <c r="D4" s="372" t="s">
        <v>4</v>
      </c>
      <c r="E4" s="372" t="s">
        <v>5</v>
      </c>
      <c r="F4" s="370" t="s">
        <v>6</v>
      </c>
      <c r="G4" s="372" t="s">
        <v>7</v>
      </c>
      <c r="H4" s="370" t="s">
        <v>8</v>
      </c>
      <c r="I4" s="370" t="s">
        <v>9</v>
      </c>
    </row>
    <row r="5" spans="1:12" s="8" customFormat="1" ht="7.5" customHeight="1" x14ac:dyDescent="0.25">
      <c r="A5" s="374"/>
      <c r="B5" s="371"/>
      <c r="C5" s="371"/>
      <c r="D5" s="372"/>
      <c r="E5" s="372"/>
      <c r="F5" s="370"/>
      <c r="G5" s="372"/>
      <c r="H5" s="370"/>
      <c r="I5" s="370"/>
    </row>
    <row r="6" spans="1:12" s="8" customFormat="1" x14ac:dyDescent="0.25">
      <c r="A6" s="374"/>
      <c r="B6" s="9" t="s">
        <v>10</v>
      </c>
      <c r="C6" s="371"/>
      <c r="D6" s="10" t="s">
        <v>10</v>
      </c>
      <c r="E6" s="10" t="s">
        <v>10</v>
      </c>
      <c r="F6" s="11" t="s">
        <v>10</v>
      </c>
      <c r="G6" s="10" t="s">
        <v>11</v>
      </c>
      <c r="H6" s="370"/>
      <c r="I6" s="370"/>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368" t="s">
        <v>19</v>
      </c>
      <c r="B14" s="368"/>
      <c r="C14" s="368"/>
      <c r="D14" s="368"/>
      <c r="E14" s="368"/>
      <c r="F14" s="368"/>
      <c r="G14" s="368"/>
      <c r="H14" s="368"/>
      <c r="I14" s="368"/>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369" t="s">
        <v>44</v>
      </c>
      <c r="B25" s="369"/>
      <c r="C25" s="369"/>
      <c r="D25" s="369"/>
      <c r="E25" s="369"/>
      <c r="F25" s="369"/>
      <c r="G25" s="369"/>
      <c r="H25" s="369"/>
      <c r="I25" s="369"/>
    </row>
    <row r="26" spans="1:9" x14ac:dyDescent="0.3">
      <c r="A26" s="4"/>
      <c r="B26" s="7"/>
      <c r="C26" s="373" t="s">
        <v>0</v>
      </c>
      <c r="D26" s="373"/>
      <c r="E26" s="373"/>
      <c r="F26" s="373"/>
      <c r="G26" s="373"/>
      <c r="H26" s="6"/>
      <c r="I26" s="6"/>
    </row>
    <row r="27" spans="1:9" s="8" customFormat="1" x14ac:dyDescent="0.25">
      <c r="A27" s="374" t="s">
        <v>1</v>
      </c>
      <c r="B27" s="371" t="s">
        <v>2</v>
      </c>
      <c r="C27" s="371" t="s">
        <v>3</v>
      </c>
      <c r="D27" s="372" t="s">
        <v>4</v>
      </c>
      <c r="E27" s="372" t="s">
        <v>5</v>
      </c>
      <c r="F27" s="370" t="s">
        <v>6</v>
      </c>
      <c r="G27" s="372" t="s">
        <v>7</v>
      </c>
      <c r="H27" s="370" t="s">
        <v>8</v>
      </c>
      <c r="I27" s="370" t="s">
        <v>9</v>
      </c>
    </row>
    <row r="28" spans="1:9" s="8" customFormat="1" x14ac:dyDescent="0.25">
      <c r="A28" s="374"/>
      <c r="B28" s="371"/>
      <c r="C28" s="371"/>
      <c r="D28" s="372"/>
      <c r="E28" s="372"/>
      <c r="F28" s="370"/>
      <c r="G28" s="372"/>
      <c r="H28" s="370"/>
      <c r="I28" s="370"/>
    </row>
    <row r="29" spans="1:9" s="8" customFormat="1" x14ac:dyDescent="0.25">
      <c r="A29" s="374"/>
      <c r="B29" s="9" t="s">
        <v>10</v>
      </c>
      <c r="C29" s="371"/>
      <c r="D29" s="10" t="s">
        <v>10</v>
      </c>
      <c r="E29" s="10" t="s">
        <v>10</v>
      </c>
      <c r="F29" s="11" t="s">
        <v>10</v>
      </c>
      <c r="G29" s="10" t="s">
        <v>11</v>
      </c>
      <c r="H29" s="370"/>
      <c r="I29" s="370"/>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368" t="s">
        <v>19</v>
      </c>
      <c r="B37" s="368"/>
      <c r="C37" s="368"/>
      <c r="D37" s="368"/>
      <c r="E37" s="368"/>
      <c r="F37" s="368"/>
      <c r="G37" s="368"/>
      <c r="H37" s="368"/>
      <c r="I37" s="368"/>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75" t="s">
        <v>153</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137</v>
      </c>
      <c r="B4" s="395"/>
      <c r="C4" s="395"/>
      <c r="D4" s="395"/>
      <c r="E4" s="395"/>
      <c r="F4" s="395"/>
      <c r="G4" s="395"/>
      <c r="H4" s="395"/>
      <c r="I4" s="395"/>
      <c r="J4" s="395"/>
      <c r="K4" s="395"/>
      <c r="L4" s="395"/>
    </row>
    <row r="5" spans="1:12" ht="13.5" customHeight="1" x14ac:dyDescent="0.2">
      <c r="A5" s="376" t="s">
        <v>138</v>
      </c>
      <c r="B5" s="377"/>
      <c r="C5" s="377"/>
      <c r="D5" s="377"/>
      <c r="E5" s="377"/>
      <c r="F5" s="377"/>
      <c r="G5" s="377"/>
      <c r="H5" s="377"/>
      <c r="I5" s="377"/>
      <c r="J5" s="377"/>
      <c r="K5" s="377"/>
      <c r="L5" s="378"/>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376" t="s">
        <v>45</v>
      </c>
      <c r="D10" s="377"/>
      <c r="E10" s="377"/>
      <c r="F10" s="378"/>
      <c r="G10" s="54">
        <f>F6+F7+F8+F9</f>
        <v>33.304500000000004</v>
      </c>
      <c r="H10" s="52">
        <v>5.34</v>
      </c>
      <c r="I10" s="52">
        <v>11.23</v>
      </c>
      <c r="J10" s="52">
        <v>35.1</v>
      </c>
      <c r="K10" s="52">
        <v>263</v>
      </c>
      <c r="L10" s="52">
        <v>1.23</v>
      </c>
    </row>
    <row r="11" spans="1:12" s="55" customFormat="1" ht="19.5" customHeight="1" x14ac:dyDescent="0.25">
      <c r="A11" s="379" t="s">
        <v>149</v>
      </c>
      <c r="B11" s="379"/>
      <c r="C11" s="379"/>
      <c r="D11" s="379"/>
      <c r="E11" s="379"/>
      <c r="F11" s="379"/>
      <c r="G11" s="379"/>
      <c r="H11" s="379"/>
      <c r="I11" s="379"/>
      <c r="J11" s="379"/>
      <c r="K11" s="379"/>
      <c r="L11" s="379"/>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79" t="s">
        <v>144</v>
      </c>
      <c r="B13" s="379"/>
      <c r="C13" s="379"/>
      <c r="D13" s="379"/>
      <c r="E13" s="379"/>
      <c r="F13" s="379"/>
      <c r="G13" s="379"/>
      <c r="H13" s="379"/>
      <c r="I13" s="379"/>
      <c r="J13" s="379"/>
      <c r="K13" s="379"/>
      <c r="L13" s="37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76" t="s">
        <v>151</v>
      </c>
      <c r="B15" s="377"/>
      <c r="C15" s="377"/>
      <c r="D15" s="377"/>
      <c r="E15" s="377"/>
      <c r="F15" s="377"/>
      <c r="G15" s="377"/>
      <c r="H15" s="377"/>
      <c r="I15" s="377"/>
      <c r="J15" s="377"/>
      <c r="K15" s="377"/>
      <c r="L15" s="378"/>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376">
        <v>200</v>
      </c>
      <c r="D19" s="377"/>
      <c r="E19" s="377"/>
      <c r="F19" s="378"/>
      <c r="G19" s="54">
        <f>F15+F16+F17+F18</f>
        <v>5.7395250000000004</v>
      </c>
      <c r="H19" s="52">
        <v>5.34</v>
      </c>
      <c r="I19" s="52">
        <v>11.23</v>
      </c>
      <c r="J19" s="52">
        <v>35.1</v>
      </c>
      <c r="K19" s="52">
        <v>263</v>
      </c>
      <c r="L19" s="52">
        <v>1.23</v>
      </c>
    </row>
    <row r="20" spans="1:12" s="63" customFormat="1" ht="16.5" customHeight="1" x14ac:dyDescent="0.25">
      <c r="A20" s="376" t="s">
        <v>16</v>
      </c>
      <c r="B20" s="377"/>
      <c r="C20" s="377"/>
      <c r="D20" s="377"/>
      <c r="E20" s="377"/>
      <c r="F20" s="377"/>
      <c r="G20" s="377"/>
      <c r="H20" s="377"/>
      <c r="I20" s="377"/>
      <c r="J20" s="377"/>
      <c r="K20" s="377"/>
      <c r="L20" s="378"/>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376" t="s">
        <v>262</v>
      </c>
      <c r="B22" s="377"/>
      <c r="C22" s="377"/>
      <c r="D22" s="377"/>
      <c r="E22" s="377"/>
      <c r="F22" s="377"/>
      <c r="G22" s="377"/>
      <c r="H22" s="377"/>
      <c r="I22" s="377"/>
      <c r="J22" s="377"/>
      <c r="K22" s="377"/>
      <c r="L22" s="378"/>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397"/>
      <c r="B24" s="398"/>
      <c r="C24" s="398"/>
      <c r="D24" s="399"/>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381" t="s">
        <v>154</v>
      </c>
      <c r="B25" s="382"/>
      <c r="C25" s="382"/>
      <c r="D25" s="382"/>
      <c r="E25" s="382"/>
      <c r="F25" s="382"/>
      <c r="G25" s="382"/>
      <c r="H25" s="382"/>
      <c r="I25" s="382"/>
      <c r="J25" s="382"/>
      <c r="K25" s="382"/>
      <c r="L25" s="382"/>
    </row>
    <row r="26" spans="1:12" s="66" customFormat="1" x14ac:dyDescent="0.2">
      <c r="A26" s="376" t="s">
        <v>36</v>
      </c>
      <c r="B26" s="377"/>
      <c r="C26" s="377"/>
      <c r="D26" s="377"/>
      <c r="E26" s="377"/>
      <c r="F26" s="377"/>
      <c r="G26" s="377"/>
      <c r="H26" s="377"/>
      <c r="I26" s="377"/>
      <c r="J26" s="377"/>
      <c r="K26" s="377"/>
      <c r="L26" s="378"/>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384" t="s">
        <v>186</v>
      </c>
      <c r="C33" s="385"/>
      <c r="D33" s="52"/>
      <c r="E33" s="52"/>
      <c r="F33" s="51"/>
      <c r="G33" s="62">
        <v>10</v>
      </c>
      <c r="H33" s="41"/>
      <c r="I33" s="41"/>
      <c r="J33" s="41"/>
      <c r="K33" s="41"/>
      <c r="L33" s="41"/>
    </row>
    <row r="34" spans="1:12" ht="15.75" customHeight="1" x14ac:dyDescent="0.2">
      <c r="A34" s="376" t="s">
        <v>177</v>
      </c>
      <c r="B34" s="377"/>
      <c r="C34" s="377"/>
      <c r="D34" s="377"/>
      <c r="E34" s="377"/>
      <c r="F34" s="377"/>
      <c r="G34" s="377"/>
      <c r="H34" s="377"/>
      <c r="I34" s="377"/>
      <c r="J34" s="377"/>
      <c r="K34" s="377"/>
      <c r="L34" s="378"/>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384" t="s">
        <v>185</v>
      </c>
      <c r="C45" s="385"/>
      <c r="D45" s="73"/>
      <c r="E45" s="73"/>
      <c r="F45" s="74"/>
      <c r="G45" s="75">
        <v>15</v>
      </c>
      <c r="H45" s="76"/>
      <c r="I45" s="76"/>
      <c r="J45" s="76"/>
      <c r="K45" s="76"/>
      <c r="L45" s="76"/>
    </row>
    <row r="46" spans="1:12" x14ac:dyDescent="0.2">
      <c r="A46" s="376" t="s">
        <v>38</v>
      </c>
      <c r="B46" s="377"/>
      <c r="C46" s="377"/>
      <c r="D46" s="377"/>
      <c r="E46" s="377"/>
      <c r="F46" s="377"/>
      <c r="G46" s="377"/>
      <c r="H46" s="377"/>
      <c r="I46" s="377"/>
      <c r="J46" s="377"/>
      <c r="K46" s="377"/>
      <c r="L46" s="378"/>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384" t="s">
        <v>187</v>
      </c>
      <c r="C50" s="385"/>
      <c r="D50" s="52"/>
      <c r="E50" s="52"/>
      <c r="F50" s="51"/>
      <c r="G50" s="51">
        <v>15</v>
      </c>
      <c r="H50" s="41"/>
      <c r="I50" s="41"/>
      <c r="J50" s="41"/>
      <c r="K50" s="41"/>
      <c r="L50" s="41"/>
    </row>
    <row r="51" spans="1:12" x14ac:dyDescent="0.2">
      <c r="A51" s="386" t="s">
        <v>55</v>
      </c>
      <c r="B51" s="387"/>
      <c r="C51" s="387"/>
      <c r="D51" s="387"/>
      <c r="E51" s="387"/>
      <c r="F51" s="387"/>
      <c r="G51" s="387"/>
      <c r="H51" s="387"/>
      <c r="I51" s="387"/>
      <c r="J51" s="387"/>
      <c r="K51" s="387"/>
      <c r="L51" s="388"/>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384">
        <v>90</v>
      </c>
      <c r="C57" s="385"/>
      <c r="D57" s="73"/>
      <c r="E57" s="73"/>
      <c r="F57" s="74"/>
      <c r="G57" s="62">
        <v>35</v>
      </c>
      <c r="H57" s="41"/>
      <c r="I57" s="41"/>
      <c r="J57" s="41"/>
      <c r="K57" s="41"/>
      <c r="L57" s="41"/>
    </row>
    <row r="58" spans="1:12" x14ac:dyDescent="0.2">
      <c r="A58" s="376" t="s">
        <v>23</v>
      </c>
      <c r="B58" s="377"/>
      <c r="C58" s="377"/>
      <c r="D58" s="377"/>
      <c r="E58" s="377"/>
      <c r="F58" s="377"/>
      <c r="G58" s="377"/>
      <c r="H58" s="377"/>
      <c r="I58" s="377"/>
      <c r="J58" s="377"/>
      <c r="K58" s="377"/>
      <c r="L58" s="378"/>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389">
        <v>200</v>
      </c>
      <c r="C61" s="390"/>
      <c r="D61" s="52"/>
      <c r="E61" s="52"/>
      <c r="F61" s="51"/>
      <c r="G61" s="62">
        <v>5</v>
      </c>
      <c r="H61" s="41"/>
      <c r="I61" s="41"/>
      <c r="J61" s="41"/>
      <c r="K61" s="41"/>
      <c r="L61" s="41"/>
    </row>
    <row r="62" spans="1:12" x14ac:dyDescent="0.2">
      <c r="A62" s="53" t="s">
        <v>163</v>
      </c>
      <c r="B62" s="80">
        <v>80</v>
      </c>
      <c r="C62" s="80">
        <v>80</v>
      </c>
      <c r="D62" s="391"/>
      <c r="E62" s="392"/>
      <c r="F62" s="392"/>
      <c r="G62" s="393"/>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391"/>
      <c r="E64" s="392"/>
      <c r="F64" s="392"/>
      <c r="G64" s="393"/>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391" t="s">
        <v>133</v>
      </c>
      <c r="B66" s="392"/>
      <c r="C66" s="392"/>
      <c r="D66" s="393"/>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369" t="s">
        <v>46</v>
      </c>
      <c r="B2" s="369"/>
      <c r="C2" s="369"/>
      <c r="D2" s="369"/>
      <c r="E2" s="369"/>
      <c r="F2" s="369"/>
      <c r="G2" s="369"/>
      <c r="H2" s="369"/>
      <c r="I2" s="369"/>
    </row>
    <row r="3" spans="1:9" ht="25.5" customHeight="1" x14ac:dyDescent="0.3">
      <c r="A3" s="86"/>
      <c r="B3" s="89"/>
      <c r="C3" s="401" t="s">
        <v>0</v>
      </c>
      <c r="D3" s="401"/>
      <c r="E3" s="401"/>
      <c r="F3" s="401"/>
      <c r="G3" s="401"/>
      <c r="H3" s="88"/>
      <c r="I3" s="6"/>
    </row>
    <row r="4" spans="1:9" s="85" customFormat="1" x14ac:dyDescent="0.3">
      <c r="A4" s="372" t="s">
        <v>1</v>
      </c>
      <c r="B4" s="403" t="s">
        <v>2</v>
      </c>
      <c r="C4" s="371" t="s">
        <v>3</v>
      </c>
      <c r="D4" s="402" t="s">
        <v>4</v>
      </c>
      <c r="E4" s="402" t="s">
        <v>5</v>
      </c>
      <c r="F4" s="406" t="s">
        <v>6</v>
      </c>
      <c r="G4" s="402" t="s">
        <v>7</v>
      </c>
      <c r="H4" s="370" t="s">
        <v>8</v>
      </c>
      <c r="I4" s="370" t="s">
        <v>9</v>
      </c>
    </row>
    <row r="5" spans="1:9" s="85" customFormat="1" ht="4.5" customHeight="1" x14ac:dyDescent="0.3">
      <c r="A5" s="372"/>
      <c r="B5" s="403"/>
      <c r="C5" s="371"/>
      <c r="D5" s="402"/>
      <c r="E5" s="402"/>
      <c r="F5" s="406"/>
      <c r="G5" s="402"/>
      <c r="H5" s="370"/>
      <c r="I5" s="370"/>
    </row>
    <row r="6" spans="1:9" s="85" customFormat="1" x14ac:dyDescent="0.3">
      <c r="A6" s="372"/>
      <c r="B6" s="90" t="s">
        <v>10</v>
      </c>
      <c r="C6" s="371"/>
      <c r="D6" s="91" t="s">
        <v>10</v>
      </c>
      <c r="E6" s="91" t="s">
        <v>10</v>
      </c>
      <c r="F6" s="92" t="s">
        <v>10</v>
      </c>
      <c r="G6" s="91" t="s">
        <v>11</v>
      </c>
      <c r="H6" s="370"/>
      <c r="I6" s="370"/>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400" t="s">
        <v>19</v>
      </c>
      <c r="B13" s="400"/>
      <c r="C13" s="400"/>
      <c r="D13" s="400"/>
      <c r="E13" s="400"/>
      <c r="F13" s="400"/>
      <c r="G13" s="400"/>
      <c r="H13" s="400"/>
      <c r="I13" s="400"/>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407" t="s">
        <v>47</v>
      </c>
      <c r="B24" s="407"/>
      <c r="C24" s="407"/>
      <c r="D24" s="407"/>
      <c r="E24" s="407"/>
      <c r="F24" s="407"/>
      <c r="G24" s="407"/>
      <c r="H24" s="407"/>
      <c r="I24" s="407"/>
    </row>
    <row r="25" spans="1:9" x14ac:dyDescent="0.3">
      <c r="A25" s="86"/>
      <c r="B25" s="89"/>
      <c r="C25" s="401" t="s">
        <v>0</v>
      </c>
      <c r="D25" s="401"/>
      <c r="E25" s="401"/>
      <c r="F25" s="401"/>
      <c r="G25" s="401"/>
      <c r="H25" s="88"/>
      <c r="I25" s="6"/>
    </row>
    <row r="26" spans="1:9" x14ac:dyDescent="0.3">
      <c r="A26" s="372" t="s">
        <v>1</v>
      </c>
      <c r="B26" s="403" t="s">
        <v>2</v>
      </c>
      <c r="C26" s="371" t="s">
        <v>3</v>
      </c>
      <c r="D26" s="402" t="s">
        <v>4</v>
      </c>
      <c r="E26" s="402" t="s">
        <v>5</v>
      </c>
      <c r="F26" s="406" t="s">
        <v>6</v>
      </c>
      <c r="G26" s="402" t="s">
        <v>7</v>
      </c>
      <c r="H26" s="370" t="s">
        <v>8</v>
      </c>
      <c r="I26" s="370" t="s">
        <v>9</v>
      </c>
    </row>
    <row r="27" spans="1:9" x14ac:dyDescent="0.3">
      <c r="A27" s="372"/>
      <c r="B27" s="403"/>
      <c r="C27" s="371"/>
      <c r="D27" s="402"/>
      <c r="E27" s="402"/>
      <c r="F27" s="406"/>
      <c r="G27" s="402"/>
      <c r="H27" s="370"/>
      <c r="I27" s="370"/>
    </row>
    <row r="28" spans="1:9" x14ac:dyDescent="0.3">
      <c r="A28" s="404"/>
      <c r="B28" s="109" t="s">
        <v>10</v>
      </c>
      <c r="C28" s="405"/>
      <c r="D28" s="111" t="s">
        <v>10</v>
      </c>
      <c r="E28" s="111" t="s">
        <v>10</v>
      </c>
      <c r="F28" s="117" t="s">
        <v>10</v>
      </c>
      <c r="G28" s="91" t="s">
        <v>11</v>
      </c>
      <c r="H28" s="370"/>
      <c r="I28" s="370"/>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400" t="s">
        <v>19</v>
      </c>
      <c r="B35" s="400"/>
      <c r="C35" s="400"/>
      <c r="D35" s="400"/>
      <c r="E35" s="400"/>
      <c r="F35" s="400"/>
      <c r="G35" s="400"/>
      <c r="H35" s="400"/>
      <c r="I35" s="400"/>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75" t="s">
        <v>178</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179</v>
      </c>
      <c r="B4" s="395"/>
      <c r="C4" s="395"/>
      <c r="D4" s="395"/>
      <c r="E4" s="395"/>
      <c r="F4" s="395"/>
      <c r="G4" s="395"/>
      <c r="H4" s="395"/>
      <c r="I4" s="395"/>
      <c r="J4" s="395"/>
      <c r="K4" s="395"/>
      <c r="L4" s="395"/>
    </row>
    <row r="5" spans="1:12" ht="13.5" customHeight="1" x14ac:dyDescent="0.2">
      <c r="A5" s="376" t="s">
        <v>264</v>
      </c>
      <c r="B5" s="377"/>
      <c r="C5" s="377"/>
      <c r="D5" s="377"/>
      <c r="E5" s="377"/>
      <c r="F5" s="377"/>
      <c r="G5" s="377"/>
      <c r="H5" s="377"/>
      <c r="I5" s="377"/>
      <c r="J5" s="377"/>
      <c r="K5" s="377"/>
      <c r="L5" s="378"/>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376" t="s">
        <v>29</v>
      </c>
      <c r="D9" s="377"/>
      <c r="E9" s="377"/>
      <c r="F9" s="378"/>
      <c r="G9" s="54">
        <f>F6+F7+F8</f>
        <v>34.450960000000002</v>
      </c>
      <c r="H9" s="52">
        <v>5.34</v>
      </c>
      <c r="I9" s="52">
        <v>11.23</v>
      </c>
      <c r="J9" s="52">
        <v>35.1</v>
      </c>
      <c r="K9" s="52">
        <v>263</v>
      </c>
      <c r="L9" s="52">
        <v>1.23</v>
      </c>
    </row>
    <row r="10" spans="1:12" s="55" customFormat="1" ht="19.5" customHeight="1" x14ac:dyDescent="0.25">
      <c r="A10" s="379" t="s">
        <v>149</v>
      </c>
      <c r="B10" s="379"/>
      <c r="C10" s="379"/>
      <c r="D10" s="379"/>
      <c r="E10" s="379"/>
      <c r="F10" s="379"/>
      <c r="G10" s="379"/>
      <c r="H10" s="379"/>
      <c r="I10" s="379"/>
      <c r="J10" s="379"/>
      <c r="K10" s="379"/>
      <c r="L10" s="379"/>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379" t="s">
        <v>144</v>
      </c>
      <c r="B12" s="379"/>
      <c r="C12" s="379"/>
      <c r="D12" s="379"/>
      <c r="E12" s="379"/>
      <c r="F12" s="379"/>
      <c r="G12" s="379"/>
      <c r="H12" s="379"/>
      <c r="I12" s="379"/>
      <c r="J12" s="379"/>
      <c r="K12" s="379"/>
      <c r="L12" s="379"/>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376" t="s">
        <v>49</v>
      </c>
      <c r="B14" s="377"/>
      <c r="C14" s="377"/>
      <c r="D14" s="377"/>
      <c r="E14" s="377"/>
      <c r="F14" s="377"/>
      <c r="G14" s="377"/>
      <c r="H14" s="377"/>
      <c r="I14" s="377"/>
      <c r="J14" s="377"/>
      <c r="K14" s="377"/>
      <c r="L14" s="378"/>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376">
        <v>200</v>
      </c>
      <c r="D18" s="377"/>
      <c r="E18" s="377"/>
      <c r="F18" s="378"/>
      <c r="G18" s="54">
        <f>F14+F15+F16+F17</f>
        <v>16.763499999999997</v>
      </c>
      <c r="H18" s="52">
        <v>5.34</v>
      </c>
      <c r="I18" s="52">
        <v>11.23</v>
      </c>
      <c r="J18" s="52">
        <v>35.1</v>
      </c>
      <c r="K18" s="52">
        <v>263</v>
      </c>
      <c r="L18" s="52">
        <v>1.23</v>
      </c>
    </row>
    <row r="19" spans="1:12" s="63" customFormat="1" ht="16.5" customHeight="1" x14ac:dyDescent="0.25">
      <c r="A19" s="386" t="s">
        <v>16</v>
      </c>
      <c r="B19" s="387"/>
      <c r="C19" s="387"/>
      <c r="D19" s="377"/>
      <c r="E19" s="377"/>
      <c r="F19" s="377"/>
      <c r="G19" s="377"/>
      <c r="H19" s="377"/>
      <c r="I19" s="377"/>
      <c r="J19" s="377"/>
      <c r="K19" s="377"/>
      <c r="L19" s="378"/>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397"/>
      <c r="B21" s="398"/>
      <c r="C21" s="398"/>
      <c r="D21" s="399"/>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381" t="s">
        <v>154</v>
      </c>
      <c r="B22" s="382"/>
      <c r="C22" s="382"/>
      <c r="D22" s="382"/>
      <c r="E22" s="382"/>
      <c r="F22" s="382"/>
      <c r="G22" s="382"/>
      <c r="H22" s="382"/>
      <c r="I22" s="382"/>
      <c r="J22" s="382"/>
      <c r="K22" s="382"/>
      <c r="L22" s="382"/>
    </row>
    <row r="23" spans="1:12" s="66" customFormat="1" x14ac:dyDescent="0.2">
      <c r="A23" s="376" t="s">
        <v>51</v>
      </c>
      <c r="B23" s="377"/>
      <c r="C23" s="377"/>
      <c r="D23" s="377"/>
      <c r="E23" s="377"/>
      <c r="F23" s="377"/>
      <c r="G23" s="377"/>
      <c r="H23" s="377"/>
      <c r="I23" s="377"/>
      <c r="J23" s="377"/>
      <c r="K23" s="377"/>
      <c r="L23" s="378"/>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384" t="s">
        <v>184</v>
      </c>
      <c r="C26" s="385"/>
      <c r="D26" s="52"/>
      <c r="E26" s="52"/>
      <c r="F26" s="51"/>
      <c r="G26" s="62">
        <v>10</v>
      </c>
      <c r="H26" s="41"/>
      <c r="I26" s="41"/>
      <c r="J26" s="41"/>
      <c r="K26" s="41"/>
      <c r="L26" s="41"/>
    </row>
    <row r="27" spans="1:12" ht="15.75" customHeight="1" x14ac:dyDescent="0.2">
      <c r="A27" s="376" t="s">
        <v>20</v>
      </c>
      <c r="B27" s="377"/>
      <c r="C27" s="377"/>
      <c r="D27" s="377"/>
      <c r="E27" s="377"/>
      <c r="F27" s="377"/>
      <c r="G27" s="377"/>
      <c r="H27" s="377"/>
      <c r="I27" s="377"/>
      <c r="J27" s="377"/>
      <c r="K27" s="377"/>
      <c r="L27" s="378"/>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384" t="s">
        <v>185</v>
      </c>
      <c r="C37" s="385"/>
      <c r="D37" s="73"/>
      <c r="E37" s="73"/>
      <c r="F37" s="74"/>
      <c r="G37" s="75">
        <v>15</v>
      </c>
      <c r="H37" s="76"/>
      <c r="I37" s="76"/>
      <c r="J37" s="76"/>
      <c r="K37" s="76"/>
      <c r="L37" s="76"/>
    </row>
    <row r="38" spans="1:12" x14ac:dyDescent="0.2">
      <c r="A38" s="376" t="s">
        <v>188</v>
      </c>
      <c r="B38" s="377"/>
      <c r="C38" s="377"/>
      <c r="D38" s="377"/>
      <c r="E38" s="377"/>
      <c r="F38" s="377"/>
      <c r="G38" s="377"/>
      <c r="H38" s="377"/>
      <c r="I38" s="377"/>
      <c r="J38" s="377"/>
      <c r="K38" s="377"/>
      <c r="L38" s="378"/>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384">
        <v>180</v>
      </c>
      <c r="C42" s="385"/>
      <c r="D42" s="73"/>
      <c r="E42" s="73"/>
      <c r="F42" s="74"/>
      <c r="G42" s="74">
        <v>15</v>
      </c>
      <c r="H42" s="76"/>
      <c r="I42" s="76"/>
      <c r="J42" s="76"/>
      <c r="K42" s="76"/>
      <c r="L42" s="76"/>
    </row>
    <row r="43" spans="1:12" x14ac:dyDescent="0.2">
      <c r="A43" s="386" t="s">
        <v>195</v>
      </c>
      <c r="B43" s="387"/>
      <c r="C43" s="387"/>
      <c r="D43" s="387"/>
      <c r="E43" s="387"/>
      <c r="F43" s="387"/>
      <c r="G43" s="387"/>
      <c r="H43" s="387"/>
      <c r="I43" s="387"/>
      <c r="J43" s="387"/>
      <c r="K43" s="387"/>
      <c r="L43" s="388"/>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384">
        <v>100</v>
      </c>
      <c r="C54" s="385"/>
      <c r="D54" s="73"/>
      <c r="E54" s="73"/>
      <c r="F54" s="74"/>
      <c r="G54" s="75">
        <v>35</v>
      </c>
      <c r="H54" s="131"/>
      <c r="I54" s="76"/>
      <c r="J54" s="76"/>
      <c r="K54" s="76"/>
      <c r="L54" s="76"/>
    </row>
    <row r="55" spans="1:12" x14ac:dyDescent="0.2">
      <c r="A55" s="376" t="s">
        <v>23</v>
      </c>
      <c r="B55" s="377"/>
      <c r="C55" s="377"/>
      <c r="D55" s="377"/>
      <c r="E55" s="377"/>
      <c r="F55" s="377"/>
      <c r="G55" s="377"/>
      <c r="H55" s="377"/>
      <c r="I55" s="377"/>
      <c r="J55" s="377"/>
      <c r="K55" s="377"/>
      <c r="L55" s="378"/>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389">
        <v>200</v>
      </c>
      <c r="C58" s="390"/>
      <c r="D58" s="52"/>
      <c r="E58" s="52"/>
      <c r="F58" s="51"/>
      <c r="G58" s="62">
        <v>5</v>
      </c>
      <c r="H58" s="41"/>
      <c r="I58" s="41"/>
      <c r="J58" s="41"/>
      <c r="K58" s="41"/>
      <c r="L58" s="41"/>
    </row>
    <row r="59" spans="1:12" x14ac:dyDescent="0.2">
      <c r="A59" s="53" t="s">
        <v>163</v>
      </c>
      <c r="B59" s="80">
        <v>80</v>
      </c>
      <c r="C59" s="80">
        <v>80</v>
      </c>
      <c r="D59" s="391"/>
      <c r="E59" s="392"/>
      <c r="F59" s="392"/>
      <c r="G59" s="393"/>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391"/>
      <c r="E61" s="392"/>
      <c r="F61" s="392"/>
      <c r="G61" s="393"/>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391" t="s">
        <v>133</v>
      </c>
      <c r="B63" s="392"/>
      <c r="C63" s="392"/>
      <c r="D63" s="393"/>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10" t="s">
        <v>103</v>
      </c>
      <c r="B2" s="410"/>
      <c r="C2" s="410"/>
      <c r="D2" s="410"/>
      <c r="E2" s="410"/>
      <c r="F2" s="410"/>
      <c r="G2" s="410"/>
      <c r="H2" s="410"/>
      <c r="I2" s="410"/>
    </row>
    <row r="3" spans="1:10" ht="25.5" customHeight="1" x14ac:dyDescent="0.3">
      <c r="A3" s="132"/>
      <c r="B3" s="7"/>
      <c r="C3" s="373" t="s">
        <v>0</v>
      </c>
      <c r="D3" s="373"/>
      <c r="E3" s="373"/>
      <c r="F3" s="373"/>
      <c r="G3" s="373"/>
      <c r="H3" s="6"/>
      <c r="I3" s="6"/>
    </row>
    <row r="4" spans="1:10" x14ac:dyDescent="0.3">
      <c r="A4" s="372" t="s">
        <v>1</v>
      </c>
      <c r="B4" s="371" t="s">
        <v>2</v>
      </c>
      <c r="C4" s="371" t="s">
        <v>3</v>
      </c>
      <c r="D4" s="372" t="s">
        <v>4</v>
      </c>
      <c r="E4" s="372" t="s">
        <v>5</v>
      </c>
      <c r="F4" s="370" t="s">
        <v>6</v>
      </c>
      <c r="G4" s="372" t="s">
        <v>7</v>
      </c>
      <c r="H4" s="370" t="s">
        <v>8</v>
      </c>
      <c r="I4" s="370" t="s">
        <v>9</v>
      </c>
    </row>
    <row r="5" spans="1:10" x14ac:dyDescent="0.3">
      <c r="A5" s="372"/>
      <c r="B5" s="371"/>
      <c r="C5" s="371"/>
      <c r="D5" s="372"/>
      <c r="E5" s="372"/>
      <c r="F5" s="370"/>
      <c r="G5" s="372"/>
      <c r="H5" s="370"/>
      <c r="I5" s="370"/>
    </row>
    <row r="6" spans="1:10" x14ac:dyDescent="0.3">
      <c r="A6" s="372"/>
      <c r="B6" s="9" t="s">
        <v>10</v>
      </c>
      <c r="C6" s="371"/>
      <c r="D6" s="10" t="s">
        <v>10</v>
      </c>
      <c r="E6" s="10" t="s">
        <v>10</v>
      </c>
      <c r="F6" s="11" t="s">
        <v>10</v>
      </c>
      <c r="G6" s="10" t="s">
        <v>11</v>
      </c>
      <c r="H6" s="370"/>
      <c r="I6" s="370"/>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408" t="s">
        <v>19</v>
      </c>
      <c r="B12" s="368"/>
      <c r="C12" s="368"/>
      <c r="D12" s="368"/>
      <c r="E12" s="368"/>
      <c r="F12" s="368"/>
      <c r="G12" s="368"/>
      <c r="H12" s="368"/>
      <c r="I12" s="409"/>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410" t="s">
        <v>125</v>
      </c>
      <c r="B23" s="410"/>
      <c r="C23" s="410"/>
      <c r="D23" s="410"/>
      <c r="E23" s="410"/>
      <c r="F23" s="410"/>
      <c r="G23" s="410"/>
      <c r="H23" s="410"/>
      <c r="I23" s="410"/>
    </row>
    <row r="24" spans="1:10" x14ac:dyDescent="0.3">
      <c r="A24" s="132"/>
      <c r="B24" s="7"/>
      <c r="C24" s="373" t="s">
        <v>0</v>
      </c>
      <c r="D24" s="373"/>
      <c r="E24" s="373"/>
      <c r="F24" s="373"/>
      <c r="G24" s="373"/>
      <c r="H24" s="6"/>
      <c r="I24" s="6"/>
    </row>
    <row r="25" spans="1:10" x14ac:dyDescent="0.3">
      <c r="A25" s="372" t="s">
        <v>1</v>
      </c>
      <c r="B25" s="371" t="s">
        <v>2</v>
      </c>
      <c r="C25" s="371" t="s">
        <v>3</v>
      </c>
      <c r="D25" s="372" t="s">
        <v>4</v>
      </c>
      <c r="E25" s="372" t="s">
        <v>5</v>
      </c>
      <c r="F25" s="370" t="s">
        <v>6</v>
      </c>
      <c r="G25" s="372" t="s">
        <v>7</v>
      </c>
      <c r="H25" s="370" t="s">
        <v>8</v>
      </c>
      <c r="I25" s="370" t="s">
        <v>9</v>
      </c>
    </row>
    <row r="26" spans="1:10" x14ac:dyDescent="0.3">
      <c r="A26" s="372"/>
      <c r="B26" s="371"/>
      <c r="C26" s="371"/>
      <c r="D26" s="372"/>
      <c r="E26" s="372"/>
      <c r="F26" s="370"/>
      <c r="G26" s="372"/>
      <c r="H26" s="370"/>
      <c r="I26" s="370"/>
    </row>
    <row r="27" spans="1:10" x14ac:dyDescent="0.3">
      <c r="A27" s="372"/>
      <c r="B27" s="9" t="s">
        <v>10</v>
      </c>
      <c r="C27" s="371"/>
      <c r="D27" s="10" t="s">
        <v>10</v>
      </c>
      <c r="E27" s="10" t="s">
        <v>10</v>
      </c>
      <c r="F27" s="11" t="s">
        <v>10</v>
      </c>
      <c r="G27" s="10" t="s">
        <v>11</v>
      </c>
      <c r="H27" s="370"/>
      <c r="I27" s="370"/>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408" t="s">
        <v>19</v>
      </c>
      <c r="B33" s="368"/>
      <c r="C33" s="368"/>
      <c r="D33" s="368"/>
      <c r="E33" s="368"/>
      <c r="F33" s="368"/>
      <c r="G33" s="368"/>
      <c r="H33" s="368"/>
      <c r="I33" s="409"/>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75" t="s">
        <v>196</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221</v>
      </c>
      <c r="B4" s="395"/>
      <c r="C4" s="395"/>
      <c r="D4" s="395"/>
      <c r="E4" s="395"/>
      <c r="F4" s="395"/>
      <c r="G4" s="395"/>
      <c r="H4" s="395"/>
      <c r="I4" s="395"/>
      <c r="J4" s="395"/>
      <c r="K4" s="395"/>
      <c r="L4" s="395"/>
    </row>
    <row r="5" spans="1:12" ht="13.5" customHeight="1" x14ac:dyDescent="0.2">
      <c r="A5" s="376" t="s">
        <v>78</v>
      </c>
      <c r="B5" s="377"/>
      <c r="C5" s="377"/>
      <c r="D5" s="377"/>
      <c r="E5" s="377"/>
      <c r="F5" s="377"/>
      <c r="G5" s="377"/>
      <c r="H5" s="377"/>
      <c r="I5" s="377"/>
      <c r="J5" s="377"/>
      <c r="K5" s="377"/>
      <c r="L5" s="378"/>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386" t="s">
        <v>29</v>
      </c>
      <c r="D13" s="377"/>
      <c r="E13" s="377"/>
      <c r="F13" s="378"/>
      <c r="G13" s="54">
        <f>SUM(F6:F12)</f>
        <v>31.012982999999998</v>
      </c>
      <c r="H13" s="52">
        <v>5.34</v>
      </c>
      <c r="I13" s="52">
        <v>11.23</v>
      </c>
      <c r="J13" s="52">
        <v>35.1</v>
      </c>
      <c r="K13" s="52">
        <v>263</v>
      </c>
      <c r="L13" s="52">
        <v>1.23</v>
      </c>
    </row>
    <row r="14" spans="1:12" ht="18.75" customHeight="1" x14ac:dyDescent="0.2">
      <c r="A14" s="376" t="s">
        <v>199</v>
      </c>
      <c r="B14" s="377"/>
      <c r="C14" s="377"/>
      <c r="D14" s="377"/>
      <c r="E14" s="377"/>
      <c r="F14" s="377"/>
      <c r="G14" s="377"/>
      <c r="H14" s="377"/>
      <c r="I14" s="377"/>
      <c r="J14" s="377"/>
      <c r="K14" s="377"/>
      <c r="L14" s="378"/>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376">
        <v>200</v>
      </c>
      <c r="D18" s="377"/>
      <c r="E18" s="377"/>
      <c r="F18" s="378"/>
      <c r="G18" s="54">
        <f>F15+F16+F17</f>
        <v>19.082249999999998</v>
      </c>
      <c r="H18" s="52">
        <v>5.34</v>
      </c>
      <c r="I18" s="52">
        <v>11.23</v>
      </c>
      <c r="J18" s="52">
        <v>35.1</v>
      </c>
      <c r="K18" s="52">
        <v>263</v>
      </c>
      <c r="L18" s="52">
        <v>1.23</v>
      </c>
    </row>
    <row r="19" spans="1:12" s="63" customFormat="1" ht="16.5" customHeight="1" x14ac:dyDescent="0.25">
      <c r="A19" s="386" t="s">
        <v>16</v>
      </c>
      <c r="B19" s="387"/>
      <c r="C19" s="387"/>
      <c r="D19" s="377"/>
      <c r="E19" s="377"/>
      <c r="F19" s="377"/>
      <c r="G19" s="377"/>
      <c r="H19" s="377"/>
      <c r="I19" s="377"/>
      <c r="J19" s="377"/>
      <c r="K19" s="377"/>
      <c r="L19" s="378"/>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376" t="s">
        <v>65</v>
      </c>
      <c r="B21" s="377"/>
      <c r="C21" s="377"/>
      <c r="D21" s="377"/>
      <c r="E21" s="377"/>
      <c r="F21" s="377"/>
      <c r="G21" s="377"/>
      <c r="H21" s="377"/>
      <c r="I21" s="377"/>
      <c r="J21" s="377"/>
      <c r="K21" s="377"/>
      <c r="L21" s="378"/>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397"/>
      <c r="B23" s="398"/>
      <c r="C23" s="398"/>
      <c r="D23" s="399"/>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381" t="s">
        <v>154</v>
      </c>
      <c r="B24" s="382"/>
      <c r="C24" s="382"/>
      <c r="D24" s="382"/>
      <c r="E24" s="382"/>
      <c r="F24" s="382"/>
      <c r="G24" s="382"/>
      <c r="H24" s="382"/>
      <c r="I24" s="382"/>
      <c r="J24" s="382"/>
      <c r="K24" s="382"/>
      <c r="L24" s="382"/>
    </row>
    <row r="25" spans="1:12" s="66" customFormat="1" x14ac:dyDescent="0.2">
      <c r="A25" s="376" t="s">
        <v>36</v>
      </c>
      <c r="B25" s="377"/>
      <c r="C25" s="377"/>
      <c r="D25" s="377"/>
      <c r="E25" s="377"/>
      <c r="F25" s="377"/>
      <c r="G25" s="377"/>
      <c r="H25" s="377"/>
      <c r="I25" s="377"/>
      <c r="J25" s="377"/>
      <c r="K25" s="377"/>
      <c r="L25" s="378"/>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384" t="s">
        <v>186</v>
      </c>
      <c r="C32" s="385"/>
      <c r="D32" s="52"/>
      <c r="E32" s="52"/>
      <c r="F32" s="51"/>
      <c r="G32" s="62">
        <v>10</v>
      </c>
      <c r="H32" s="41"/>
      <c r="I32" s="41"/>
      <c r="J32" s="41"/>
      <c r="K32" s="41"/>
      <c r="L32" s="41"/>
    </row>
    <row r="33" spans="1:12" ht="15.75" customHeight="1" x14ac:dyDescent="0.2">
      <c r="A33" s="376" t="s">
        <v>83</v>
      </c>
      <c r="B33" s="377"/>
      <c r="C33" s="377"/>
      <c r="D33" s="377"/>
      <c r="E33" s="377"/>
      <c r="F33" s="377"/>
      <c r="G33" s="377"/>
      <c r="H33" s="377"/>
      <c r="I33" s="377"/>
      <c r="J33" s="377"/>
      <c r="K33" s="377"/>
      <c r="L33" s="378"/>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411" t="s">
        <v>185</v>
      </c>
      <c r="C42" s="411"/>
      <c r="D42" s="52"/>
      <c r="E42" s="52"/>
      <c r="F42" s="51"/>
      <c r="G42" s="62">
        <v>15</v>
      </c>
      <c r="H42" s="41"/>
      <c r="I42" s="41"/>
      <c r="J42" s="41"/>
      <c r="K42" s="41"/>
      <c r="L42" s="41"/>
    </row>
    <row r="43" spans="1:12" x14ac:dyDescent="0.2">
      <c r="A43" s="376" t="s">
        <v>84</v>
      </c>
      <c r="B43" s="377"/>
      <c r="C43" s="377"/>
      <c r="D43" s="377"/>
      <c r="E43" s="377"/>
      <c r="F43" s="377"/>
      <c r="G43" s="377"/>
      <c r="H43" s="377"/>
      <c r="I43" s="377"/>
      <c r="J43" s="377"/>
      <c r="K43" s="377"/>
      <c r="L43" s="378"/>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384" t="s">
        <v>205</v>
      </c>
      <c r="C52" s="385"/>
      <c r="D52" s="73"/>
      <c r="E52" s="73"/>
      <c r="F52" s="74"/>
      <c r="G52" s="74">
        <v>15</v>
      </c>
      <c r="H52" s="76"/>
      <c r="I52" s="76"/>
      <c r="J52" s="76"/>
      <c r="K52" s="76"/>
      <c r="L52" s="76"/>
    </row>
    <row r="53" spans="1:12" x14ac:dyDescent="0.2">
      <c r="A53" s="386" t="s">
        <v>88</v>
      </c>
      <c r="B53" s="387"/>
      <c r="C53" s="387"/>
      <c r="D53" s="387"/>
      <c r="E53" s="387"/>
      <c r="F53" s="387"/>
      <c r="G53" s="387"/>
      <c r="H53" s="387"/>
      <c r="I53" s="387"/>
      <c r="J53" s="387"/>
      <c r="K53" s="387"/>
      <c r="L53" s="388"/>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384">
        <v>100</v>
      </c>
      <c r="C62" s="385"/>
      <c r="D62" s="73"/>
      <c r="E62" s="73"/>
      <c r="F62" s="74"/>
      <c r="G62" s="75">
        <v>35</v>
      </c>
      <c r="H62" s="76"/>
      <c r="I62" s="76"/>
      <c r="J62" s="76"/>
      <c r="K62" s="76"/>
      <c r="L62" s="76"/>
    </row>
    <row r="63" spans="1:12" x14ac:dyDescent="0.2">
      <c r="A63" s="376" t="s">
        <v>23</v>
      </c>
      <c r="B63" s="377"/>
      <c r="C63" s="377"/>
      <c r="D63" s="377"/>
      <c r="E63" s="377"/>
      <c r="F63" s="377"/>
      <c r="G63" s="377"/>
      <c r="H63" s="377"/>
      <c r="I63" s="377"/>
      <c r="J63" s="377"/>
      <c r="K63" s="377"/>
      <c r="L63" s="378"/>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389">
        <v>200</v>
      </c>
      <c r="C66" s="390"/>
      <c r="D66" s="52"/>
      <c r="E66" s="52"/>
      <c r="F66" s="51"/>
      <c r="G66" s="62">
        <v>5</v>
      </c>
      <c r="H66" s="41"/>
      <c r="I66" s="41"/>
      <c r="J66" s="41"/>
      <c r="K66" s="41"/>
      <c r="L66" s="41"/>
    </row>
    <row r="67" spans="1:12" x14ac:dyDescent="0.2">
      <c r="A67" s="53" t="s">
        <v>163</v>
      </c>
      <c r="B67" s="80">
        <v>80</v>
      </c>
      <c r="C67" s="80">
        <v>80</v>
      </c>
      <c r="D67" s="391"/>
      <c r="E67" s="392"/>
      <c r="F67" s="392"/>
      <c r="G67" s="393"/>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391"/>
      <c r="E69" s="392"/>
      <c r="F69" s="392"/>
      <c r="G69" s="393"/>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391" t="s">
        <v>133</v>
      </c>
      <c r="B71" s="392"/>
      <c r="C71" s="392"/>
      <c r="D71" s="393"/>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10" t="s">
        <v>126</v>
      </c>
      <c r="B2" s="410"/>
      <c r="C2" s="410"/>
      <c r="D2" s="410"/>
      <c r="E2" s="410"/>
      <c r="F2" s="410"/>
      <c r="G2" s="410"/>
      <c r="H2" s="410"/>
      <c r="I2" s="410"/>
    </row>
    <row r="3" spans="1:10" ht="25.5" customHeight="1" x14ac:dyDescent="0.3">
      <c r="A3" s="132"/>
      <c r="B3" s="7"/>
      <c r="C3" s="373" t="s">
        <v>0</v>
      </c>
      <c r="D3" s="373"/>
      <c r="E3" s="373"/>
      <c r="F3" s="373"/>
      <c r="G3" s="373"/>
      <c r="H3" s="6"/>
      <c r="I3" s="6"/>
    </row>
    <row r="4" spans="1:10" x14ac:dyDescent="0.3">
      <c r="A4" s="372" t="s">
        <v>1</v>
      </c>
      <c r="B4" s="371" t="s">
        <v>2</v>
      </c>
      <c r="C4" s="371" t="s">
        <v>3</v>
      </c>
      <c r="D4" s="372" t="s">
        <v>4</v>
      </c>
      <c r="E4" s="372" t="s">
        <v>5</v>
      </c>
      <c r="F4" s="370" t="s">
        <v>6</v>
      </c>
      <c r="G4" s="372" t="s">
        <v>7</v>
      </c>
      <c r="H4" s="370" t="s">
        <v>8</v>
      </c>
      <c r="I4" s="370" t="s">
        <v>9</v>
      </c>
    </row>
    <row r="5" spans="1:10" x14ac:dyDescent="0.3">
      <c r="A5" s="372"/>
      <c r="B5" s="371"/>
      <c r="C5" s="371"/>
      <c r="D5" s="372"/>
      <c r="E5" s="372"/>
      <c r="F5" s="370"/>
      <c r="G5" s="372"/>
      <c r="H5" s="370"/>
      <c r="I5" s="370"/>
    </row>
    <row r="6" spans="1:10" x14ac:dyDescent="0.3">
      <c r="A6" s="372"/>
      <c r="B6" s="9" t="s">
        <v>10</v>
      </c>
      <c r="C6" s="371"/>
      <c r="D6" s="10" t="s">
        <v>10</v>
      </c>
      <c r="E6" s="10" t="s">
        <v>10</v>
      </c>
      <c r="F6" s="11" t="s">
        <v>10</v>
      </c>
      <c r="G6" s="10" t="s">
        <v>11</v>
      </c>
      <c r="H6" s="370"/>
      <c r="I6" s="370"/>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408" t="s">
        <v>19</v>
      </c>
      <c r="B13" s="368"/>
      <c r="C13" s="368"/>
      <c r="D13" s="368"/>
      <c r="E13" s="368"/>
      <c r="F13" s="368"/>
      <c r="G13" s="368"/>
      <c r="H13" s="368"/>
      <c r="I13" s="409"/>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410" t="s">
        <v>127</v>
      </c>
      <c r="B24" s="410"/>
      <c r="C24" s="410"/>
      <c r="D24" s="410"/>
      <c r="E24" s="410"/>
      <c r="F24" s="410"/>
      <c r="G24" s="410"/>
      <c r="H24" s="410"/>
      <c r="I24" s="410"/>
    </row>
    <row r="25" spans="1:10" x14ac:dyDescent="0.3">
      <c r="A25" s="132"/>
      <c r="B25" s="7"/>
      <c r="C25" s="373" t="s">
        <v>0</v>
      </c>
      <c r="D25" s="373"/>
      <c r="E25" s="373"/>
      <c r="F25" s="373"/>
      <c r="G25" s="373"/>
      <c r="H25" s="6"/>
      <c r="I25" s="6"/>
    </row>
    <row r="26" spans="1:10" x14ac:dyDescent="0.3">
      <c r="A26" s="372" t="s">
        <v>1</v>
      </c>
      <c r="B26" s="371" t="s">
        <v>2</v>
      </c>
      <c r="C26" s="371" t="s">
        <v>3</v>
      </c>
      <c r="D26" s="372" t="s">
        <v>4</v>
      </c>
      <c r="E26" s="372" t="s">
        <v>5</v>
      </c>
      <c r="F26" s="370" t="s">
        <v>6</v>
      </c>
      <c r="G26" s="372" t="s">
        <v>7</v>
      </c>
      <c r="H26" s="370" t="s">
        <v>8</v>
      </c>
      <c r="I26" s="370" t="s">
        <v>9</v>
      </c>
    </row>
    <row r="27" spans="1:10" x14ac:dyDescent="0.3">
      <c r="A27" s="372"/>
      <c r="B27" s="371"/>
      <c r="C27" s="371"/>
      <c r="D27" s="372"/>
      <c r="E27" s="372"/>
      <c r="F27" s="370"/>
      <c r="G27" s="372"/>
      <c r="H27" s="370"/>
      <c r="I27" s="370"/>
    </row>
    <row r="28" spans="1:10" x14ac:dyDescent="0.3">
      <c r="A28" s="372"/>
      <c r="B28" s="9" t="s">
        <v>10</v>
      </c>
      <c r="C28" s="371"/>
      <c r="D28" s="10" t="s">
        <v>10</v>
      </c>
      <c r="E28" s="10" t="s">
        <v>10</v>
      </c>
      <c r="F28" s="11" t="s">
        <v>10</v>
      </c>
      <c r="G28" s="10" t="s">
        <v>11</v>
      </c>
      <c r="H28" s="370"/>
      <c r="I28" s="370"/>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408" t="s">
        <v>19</v>
      </c>
      <c r="B35" s="368"/>
      <c r="C35" s="368"/>
      <c r="D35" s="368"/>
      <c r="E35" s="368"/>
      <c r="F35" s="368"/>
      <c r="G35" s="368"/>
      <c r="H35" s="368"/>
      <c r="I35" s="409"/>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75" t="s">
        <v>209</v>
      </c>
      <c r="B1" s="375"/>
      <c r="C1" s="375"/>
      <c r="D1" s="375"/>
      <c r="E1" s="375"/>
      <c r="F1" s="375"/>
      <c r="G1" s="375"/>
      <c r="H1" s="375"/>
      <c r="I1" s="375"/>
      <c r="J1" s="375" t="s">
        <v>208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210</v>
      </c>
      <c r="B4" s="395"/>
      <c r="C4" s="395"/>
      <c r="D4" s="395"/>
      <c r="E4" s="395"/>
      <c r="F4" s="395"/>
      <c r="G4" s="395"/>
      <c r="H4" s="395"/>
      <c r="I4" s="395"/>
      <c r="J4" s="395"/>
      <c r="K4" s="395"/>
      <c r="L4" s="395"/>
    </row>
    <row r="5" spans="1:12" ht="13.5" customHeight="1" x14ac:dyDescent="0.2">
      <c r="A5" s="376" t="s">
        <v>59</v>
      </c>
      <c r="B5" s="377"/>
      <c r="C5" s="377"/>
      <c r="D5" s="377"/>
      <c r="E5" s="377"/>
      <c r="F5" s="377"/>
      <c r="G5" s="377"/>
      <c r="H5" s="377"/>
      <c r="I5" s="377"/>
      <c r="J5" s="377"/>
      <c r="K5" s="377"/>
      <c r="L5" s="378"/>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86" t="s">
        <v>29</v>
      </c>
      <c r="D10" s="377"/>
      <c r="E10" s="377"/>
      <c r="F10" s="378"/>
      <c r="G10" s="54">
        <f>SUM(F6:F9)</f>
        <v>19.576215000000001</v>
      </c>
      <c r="H10" s="52">
        <v>5.34</v>
      </c>
      <c r="I10" s="52">
        <v>11.23</v>
      </c>
      <c r="J10" s="52">
        <v>35.1</v>
      </c>
      <c r="K10" s="52">
        <v>263</v>
      </c>
      <c r="L10" s="52">
        <v>1.23</v>
      </c>
    </row>
    <row r="11" spans="1:12" s="55" customFormat="1" ht="19.5" customHeight="1" x14ac:dyDescent="0.25">
      <c r="A11" s="379" t="s">
        <v>61</v>
      </c>
      <c r="B11" s="379"/>
      <c r="C11" s="379"/>
      <c r="D11" s="379"/>
      <c r="E11" s="379"/>
      <c r="F11" s="379"/>
      <c r="G11" s="379"/>
      <c r="H11" s="379"/>
      <c r="I11" s="379"/>
      <c r="J11" s="379"/>
      <c r="K11" s="379"/>
      <c r="L11" s="379"/>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412" t="s">
        <v>212</v>
      </c>
      <c r="D19" s="413"/>
      <c r="E19" s="413"/>
      <c r="F19" s="414"/>
      <c r="G19" s="160">
        <f>F12+F13+F14+F15+F16+F17+F18</f>
        <v>39.019724999999994</v>
      </c>
      <c r="H19" s="73">
        <v>5.34</v>
      </c>
      <c r="I19" s="73">
        <v>11.23</v>
      </c>
      <c r="J19" s="73">
        <v>35.1</v>
      </c>
      <c r="K19" s="73">
        <v>263</v>
      </c>
      <c r="L19" s="52">
        <v>1.23</v>
      </c>
    </row>
    <row r="20" spans="1:12" s="66" customFormat="1" ht="15.75" customHeight="1" x14ac:dyDescent="0.2">
      <c r="A20" s="376" t="s">
        <v>51</v>
      </c>
      <c r="B20" s="377"/>
      <c r="C20" s="377"/>
      <c r="D20" s="377"/>
      <c r="E20" s="377"/>
      <c r="F20" s="377"/>
      <c r="G20" s="377"/>
      <c r="H20" s="377"/>
      <c r="I20" s="377"/>
      <c r="J20" s="377"/>
      <c r="K20" s="377"/>
      <c r="L20" s="378"/>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384">
        <v>60</v>
      </c>
      <c r="C22" s="385"/>
      <c r="D22" s="73"/>
      <c r="E22" s="52"/>
      <c r="F22" s="51"/>
      <c r="G22" s="62">
        <f>F21</f>
        <v>5.4918000000000005</v>
      </c>
      <c r="H22" s="41"/>
      <c r="I22" s="41"/>
      <c r="J22" s="41"/>
      <c r="K22" s="41"/>
      <c r="L22" s="41"/>
    </row>
    <row r="23" spans="1:12" ht="18.75" customHeight="1" x14ac:dyDescent="0.2">
      <c r="A23" s="376" t="s">
        <v>151</v>
      </c>
      <c r="B23" s="377"/>
      <c r="C23" s="377"/>
      <c r="D23" s="377"/>
      <c r="E23" s="377"/>
      <c r="F23" s="377"/>
      <c r="G23" s="377"/>
      <c r="H23" s="377"/>
      <c r="I23" s="377"/>
      <c r="J23" s="377"/>
      <c r="K23" s="377"/>
      <c r="L23" s="378"/>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376">
        <v>200</v>
      </c>
      <c r="D27" s="377"/>
      <c r="E27" s="377"/>
      <c r="F27" s="378"/>
      <c r="G27" s="54">
        <f>F24+F25+F26</f>
        <v>4.2322500000000005</v>
      </c>
      <c r="H27" s="52">
        <v>5.34</v>
      </c>
      <c r="I27" s="52">
        <v>11.23</v>
      </c>
      <c r="J27" s="52">
        <v>35.1</v>
      </c>
      <c r="K27" s="52">
        <v>263</v>
      </c>
      <c r="L27" s="52">
        <v>1.23</v>
      </c>
    </row>
    <row r="28" spans="1:12" s="63" customFormat="1" ht="16.5" customHeight="1" x14ac:dyDescent="0.25">
      <c r="A28" s="386" t="s">
        <v>16</v>
      </c>
      <c r="B28" s="387"/>
      <c r="C28" s="387"/>
      <c r="D28" s="377"/>
      <c r="E28" s="377"/>
      <c r="F28" s="377"/>
      <c r="G28" s="377"/>
      <c r="H28" s="377"/>
      <c r="I28" s="377"/>
      <c r="J28" s="377"/>
      <c r="K28" s="377"/>
      <c r="L28" s="378"/>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397"/>
      <c r="B30" s="398"/>
      <c r="C30" s="398"/>
      <c r="D30" s="399"/>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381" t="s">
        <v>154</v>
      </c>
      <c r="B31" s="382"/>
      <c r="C31" s="382"/>
      <c r="D31" s="382"/>
      <c r="E31" s="382"/>
      <c r="F31" s="382"/>
      <c r="G31" s="382"/>
      <c r="H31" s="382"/>
      <c r="I31" s="382"/>
      <c r="J31" s="382"/>
      <c r="K31" s="382"/>
      <c r="L31" s="382"/>
    </row>
    <row r="32" spans="1:12" s="66" customFormat="1" x14ac:dyDescent="0.2">
      <c r="A32" s="376" t="s">
        <v>67</v>
      </c>
      <c r="B32" s="377"/>
      <c r="C32" s="377"/>
      <c r="D32" s="377"/>
      <c r="E32" s="377"/>
      <c r="F32" s="377"/>
      <c r="G32" s="377"/>
      <c r="H32" s="377"/>
      <c r="I32" s="377"/>
      <c r="J32" s="377"/>
      <c r="K32" s="377"/>
      <c r="L32" s="378"/>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384" t="s">
        <v>186</v>
      </c>
      <c r="C37" s="385"/>
      <c r="D37" s="52"/>
      <c r="E37" s="52"/>
      <c r="F37" s="51"/>
      <c r="G37" s="62">
        <v>10</v>
      </c>
      <c r="H37" s="41"/>
      <c r="I37" s="41"/>
      <c r="J37" s="41"/>
      <c r="K37" s="41"/>
      <c r="L37" s="41"/>
    </row>
    <row r="38" spans="1:12" ht="15.75" customHeight="1" x14ac:dyDescent="0.2">
      <c r="A38" s="376" t="s">
        <v>70</v>
      </c>
      <c r="B38" s="377"/>
      <c r="C38" s="377"/>
      <c r="D38" s="377"/>
      <c r="E38" s="377"/>
      <c r="F38" s="377"/>
      <c r="G38" s="377"/>
      <c r="H38" s="377"/>
      <c r="I38" s="377"/>
      <c r="J38" s="377"/>
      <c r="K38" s="377"/>
      <c r="L38" s="378"/>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411" t="s">
        <v>185</v>
      </c>
      <c r="C46" s="411"/>
      <c r="D46" s="52"/>
      <c r="E46" s="52"/>
      <c r="F46" s="51"/>
      <c r="G46" s="62">
        <v>15</v>
      </c>
      <c r="H46" s="41"/>
      <c r="I46" s="41"/>
      <c r="J46" s="41"/>
      <c r="K46" s="41"/>
      <c r="L46" s="41"/>
    </row>
    <row r="47" spans="1:12" x14ac:dyDescent="0.2">
      <c r="A47" s="376" t="s">
        <v>213</v>
      </c>
      <c r="B47" s="377"/>
      <c r="C47" s="377"/>
      <c r="D47" s="377"/>
      <c r="E47" s="377"/>
      <c r="F47" s="377"/>
      <c r="G47" s="377"/>
      <c r="H47" s="377"/>
      <c r="I47" s="377"/>
      <c r="J47" s="377"/>
      <c r="K47" s="377"/>
      <c r="L47" s="378"/>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411" t="s">
        <v>187</v>
      </c>
      <c r="C51" s="411"/>
      <c r="D51" s="52"/>
      <c r="E51" s="52"/>
      <c r="F51" s="51"/>
      <c r="G51" s="51">
        <v>15</v>
      </c>
      <c r="H51" s="41"/>
      <c r="I51" s="41"/>
      <c r="J51" s="41"/>
      <c r="K51" s="41"/>
      <c r="L51" s="41"/>
    </row>
    <row r="52" spans="1:12" x14ac:dyDescent="0.2">
      <c r="A52" s="386" t="s">
        <v>206</v>
      </c>
      <c r="B52" s="387"/>
      <c r="C52" s="387"/>
      <c r="D52" s="387"/>
      <c r="E52" s="387"/>
      <c r="F52" s="387"/>
      <c r="G52" s="387"/>
      <c r="H52" s="387"/>
      <c r="I52" s="387"/>
      <c r="J52" s="387"/>
      <c r="K52" s="387"/>
      <c r="L52" s="388"/>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384" t="s">
        <v>214</v>
      </c>
      <c r="C56" s="385"/>
      <c r="D56" s="73"/>
      <c r="E56" s="73"/>
      <c r="F56" s="74"/>
      <c r="G56" s="75">
        <v>35</v>
      </c>
      <c r="H56" s="76"/>
      <c r="I56" s="76"/>
      <c r="J56" s="76"/>
      <c r="K56" s="76"/>
      <c r="L56" s="76"/>
    </row>
    <row r="57" spans="1:12" x14ac:dyDescent="0.2">
      <c r="A57" s="376" t="s">
        <v>23</v>
      </c>
      <c r="B57" s="377"/>
      <c r="C57" s="377"/>
      <c r="D57" s="377"/>
      <c r="E57" s="377"/>
      <c r="F57" s="377"/>
      <c r="G57" s="377"/>
      <c r="H57" s="377"/>
      <c r="I57" s="377"/>
      <c r="J57" s="377"/>
      <c r="K57" s="377"/>
      <c r="L57" s="378"/>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389">
        <v>200</v>
      </c>
      <c r="C60" s="390"/>
      <c r="D60" s="52"/>
      <c r="E60" s="52"/>
      <c r="F60" s="51"/>
      <c r="G60" s="62">
        <v>5</v>
      </c>
      <c r="H60" s="41"/>
      <c r="I60" s="41"/>
      <c r="J60" s="41"/>
      <c r="K60" s="41"/>
      <c r="L60" s="41"/>
    </row>
    <row r="61" spans="1:12" x14ac:dyDescent="0.2">
      <c r="A61" s="53" t="s">
        <v>163</v>
      </c>
      <c r="B61" s="80">
        <v>80</v>
      </c>
      <c r="C61" s="80">
        <v>80</v>
      </c>
      <c r="D61" s="391"/>
      <c r="E61" s="392"/>
      <c r="F61" s="392"/>
      <c r="G61" s="39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91"/>
      <c r="E63" s="392"/>
      <c r="F63" s="392"/>
      <c r="G63" s="39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91" t="s">
        <v>133</v>
      </c>
      <c r="B65" s="392"/>
      <c r="C65" s="392"/>
      <c r="D65" s="393"/>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69" t="s">
        <v>100</v>
      </c>
      <c r="B1" s="369"/>
      <c r="C1" s="369"/>
      <c r="D1" s="369"/>
      <c r="E1" s="369"/>
      <c r="F1" s="369"/>
      <c r="G1" s="369"/>
      <c r="H1" s="369"/>
      <c r="I1" s="369"/>
    </row>
    <row r="2" spans="1:10" ht="21.75" customHeight="1" x14ac:dyDescent="0.3">
      <c r="A2" s="132"/>
      <c r="B2" s="7"/>
      <c r="C2" s="373" t="s">
        <v>0</v>
      </c>
      <c r="D2" s="373"/>
      <c r="E2" s="373"/>
      <c r="F2" s="373"/>
      <c r="G2" s="373"/>
      <c r="H2" s="6"/>
      <c r="I2" s="6"/>
    </row>
    <row r="3" spans="1:10" x14ac:dyDescent="0.3">
      <c r="A3" s="372" t="s">
        <v>1</v>
      </c>
      <c r="B3" s="371" t="s">
        <v>2</v>
      </c>
      <c r="C3" s="371" t="s">
        <v>3</v>
      </c>
      <c r="D3" s="372" t="s">
        <v>4</v>
      </c>
      <c r="E3" s="372" t="s">
        <v>5</v>
      </c>
      <c r="F3" s="370" t="s">
        <v>6</v>
      </c>
      <c r="G3" s="372" t="s">
        <v>7</v>
      </c>
      <c r="H3" s="370" t="s">
        <v>8</v>
      </c>
      <c r="I3" s="370" t="s">
        <v>9</v>
      </c>
    </row>
    <row r="4" spans="1:10" x14ac:dyDescent="0.3">
      <c r="A4" s="372"/>
      <c r="B4" s="371"/>
      <c r="C4" s="371"/>
      <c r="D4" s="372"/>
      <c r="E4" s="372"/>
      <c r="F4" s="370"/>
      <c r="G4" s="372"/>
      <c r="H4" s="370"/>
      <c r="I4" s="370"/>
    </row>
    <row r="5" spans="1:10" x14ac:dyDescent="0.3">
      <c r="A5" s="372"/>
      <c r="B5" s="9" t="s">
        <v>10</v>
      </c>
      <c r="C5" s="371"/>
      <c r="D5" s="10" t="s">
        <v>10</v>
      </c>
      <c r="E5" s="10" t="s">
        <v>10</v>
      </c>
      <c r="F5" s="11" t="s">
        <v>10</v>
      </c>
      <c r="G5" s="10" t="s">
        <v>11</v>
      </c>
      <c r="H5" s="370"/>
      <c r="I5" s="370"/>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415" t="s">
        <v>19</v>
      </c>
      <c r="B12" s="415"/>
      <c r="C12" s="415"/>
      <c r="D12" s="415"/>
      <c r="E12" s="415"/>
      <c r="F12" s="415"/>
      <c r="G12" s="415"/>
      <c r="H12" s="415"/>
      <c r="I12" s="415"/>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369" t="s">
        <v>101</v>
      </c>
      <c r="B22" s="369"/>
      <c r="C22" s="369"/>
      <c r="D22" s="369"/>
      <c r="E22" s="369"/>
      <c r="F22" s="369"/>
      <c r="G22" s="369"/>
      <c r="H22" s="369"/>
      <c r="I22" s="369"/>
    </row>
    <row r="23" spans="1:10" x14ac:dyDescent="0.3">
      <c r="A23" s="132"/>
      <c r="B23" s="7"/>
      <c r="C23" s="373" t="s">
        <v>0</v>
      </c>
      <c r="D23" s="373"/>
      <c r="E23" s="373"/>
      <c r="F23" s="373"/>
      <c r="G23" s="373"/>
      <c r="H23" s="6"/>
      <c r="I23" s="6"/>
    </row>
    <row r="24" spans="1:10" x14ac:dyDescent="0.3">
      <c r="A24" s="372" t="s">
        <v>1</v>
      </c>
      <c r="B24" s="371" t="s">
        <v>2</v>
      </c>
      <c r="C24" s="371" t="s">
        <v>3</v>
      </c>
      <c r="D24" s="372" t="s">
        <v>4</v>
      </c>
      <c r="E24" s="372" t="s">
        <v>5</v>
      </c>
      <c r="F24" s="370" t="s">
        <v>6</v>
      </c>
      <c r="G24" s="372" t="s">
        <v>7</v>
      </c>
      <c r="H24" s="370" t="s">
        <v>8</v>
      </c>
      <c r="I24" s="370" t="s">
        <v>9</v>
      </c>
    </row>
    <row r="25" spans="1:10" x14ac:dyDescent="0.3">
      <c r="A25" s="372"/>
      <c r="B25" s="371"/>
      <c r="C25" s="371"/>
      <c r="D25" s="372"/>
      <c r="E25" s="372"/>
      <c r="F25" s="370"/>
      <c r="G25" s="372"/>
      <c r="H25" s="370"/>
      <c r="I25" s="370"/>
    </row>
    <row r="26" spans="1:10" x14ac:dyDescent="0.3">
      <c r="A26" s="372"/>
      <c r="B26" s="9" t="s">
        <v>10</v>
      </c>
      <c r="C26" s="371"/>
      <c r="D26" s="10" t="s">
        <v>10</v>
      </c>
      <c r="E26" s="10" t="s">
        <v>10</v>
      </c>
      <c r="F26" s="11" t="s">
        <v>10</v>
      </c>
      <c r="G26" s="10" t="s">
        <v>11</v>
      </c>
      <c r="H26" s="370"/>
      <c r="I26" s="370"/>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415" t="s">
        <v>19</v>
      </c>
      <c r="B33" s="415"/>
      <c r="C33" s="415"/>
      <c r="D33" s="415"/>
      <c r="E33" s="415"/>
      <c r="F33" s="415"/>
      <c r="G33" s="415"/>
      <c r="H33" s="415"/>
      <c r="I33" s="415"/>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410" t="s">
        <v>89</v>
      </c>
      <c r="B2" s="410"/>
      <c r="C2" s="410"/>
      <c r="D2" s="410"/>
      <c r="E2" s="410"/>
      <c r="F2" s="410"/>
      <c r="G2" s="410"/>
      <c r="H2" s="410"/>
      <c r="I2" s="410"/>
    </row>
    <row r="3" spans="1:13" ht="25.5" customHeight="1" x14ac:dyDescent="0.3">
      <c r="A3" s="132"/>
      <c r="B3" s="7"/>
      <c r="C3" s="373" t="s">
        <v>0</v>
      </c>
      <c r="D3" s="373"/>
      <c r="E3" s="373"/>
      <c r="F3" s="373"/>
      <c r="G3" s="373"/>
      <c r="H3" s="6"/>
      <c r="I3" s="6"/>
    </row>
    <row r="4" spans="1:13" x14ac:dyDescent="0.3">
      <c r="A4" s="372" t="s">
        <v>1</v>
      </c>
      <c r="B4" s="371" t="s">
        <v>2</v>
      </c>
      <c r="C4" s="371" t="s">
        <v>3</v>
      </c>
      <c r="D4" s="372" t="s">
        <v>4</v>
      </c>
      <c r="E4" s="372" t="s">
        <v>5</v>
      </c>
      <c r="F4" s="370" t="s">
        <v>6</v>
      </c>
      <c r="G4" s="372" t="s">
        <v>7</v>
      </c>
      <c r="H4" s="370" t="s">
        <v>8</v>
      </c>
      <c r="I4" s="370" t="s">
        <v>9</v>
      </c>
    </row>
    <row r="5" spans="1:13" ht="9.75" customHeight="1" x14ac:dyDescent="0.3">
      <c r="A5" s="372"/>
      <c r="B5" s="371"/>
      <c r="C5" s="371"/>
      <c r="D5" s="372"/>
      <c r="E5" s="372"/>
      <c r="F5" s="370"/>
      <c r="G5" s="372"/>
      <c r="H5" s="370"/>
      <c r="I5" s="370"/>
    </row>
    <row r="6" spans="1:13" x14ac:dyDescent="0.3">
      <c r="A6" s="372"/>
      <c r="B6" s="9" t="s">
        <v>10</v>
      </c>
      <c r="C6" s="371"/>
      <c r="D6" s="10" t="s">
        <v>10</v>
      </c>
      <c r="E6" s="10" t="s">
        <v>10</v>
      </c>
      <c r="F6" s="11" t="s">
        <v>10</v>
      </c>
      <c r="G6" s="10" t="s">
        <v>11</v>
      </c>
      <c r="H6" s="370"/>
      <c r="I6" s="370"/>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408" t="s">
        <v>19</v>
      </c>
      <c r="B13" s="368"/>
      <c r="C13" s="368"/>
      <c r="D13" s="368"/>
      <c r="E13" s="368"/>
      <c r="F13" s="368"/>
      <c r="G13" s="368"/>
      <c r="H13" s="368"/>
      <c r="I13" s="409"/>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410" t="s">
        <v>102</v>
      </c>
      <c r="B23" s="410"/>
      <c r="C23" s="410"/>
      <c r="D23" s="410"/>
      <c r="E23" s="410"/>
      <c r="F23" s="410"/>
      <c r="G23" s="410"/>
      <c r="H23" s="410"/>
      <c r="I23" s="410"/>
    </row>
    <row r="24" spans="1:13" x14ac:dyDescent="0.3">
      <c r="A24" s="132"/>
      <c r="B24" s="7"/>
      <c r="C24" s="373" t="s">
        <v>0</v>
      </c>
      <c r="D24" s="373"/>
      <c r="E24" s="373"/>
      <c r="F24" s="373"/>
      <c r="G24" s="373"/>
      <c r="H24" s="6"/>
      <c r="I24" s="6"/>
    </row>
    <row r="25" spans="1:13" x14ac:dyDescent="0.3">
      <c r="A25" s="372" t="s">
        <v>1</v>
      </c>
      <c r="B25" s="371" t="s">
        <v>2</v>
      </c>
      <c r="C25" s="371" t="s">
        <v>3</v>
      </c>
      <c r="D25" s="372" t="s">
        <v>4</v>
      </c>
      <c r="E25" s="372" t="s">
        <v>5</v>
      </c>
      <c r="F25" s="370" t="s">
        <v>6</v>
      </c>
      <c r="G25" s="372" t="s">
        <v>7</v>
      </c>
      <c r="H25" s="370" t="s">
        <v>8</v>
      </c>
      <c r="I25" s="370" t="s">
        <v>9</v>
      </c>
    </row>
    <row r="26" spans="1:13" x14ac:dyDescent="0.3">
      <c r="A26" s="372"/>
      <c r="B26" s="371"/>
      <c r="C26" s="371"/>
      <c r="D26" s="372"/>
      <c r="E26" s="372"/>
      <c r="F26" s="370"/>
      <c r="G26" s="372"/>
      <c r="H26" s="370"/>
      <c r="I26" s="370"/>
    </row>
    <row r="27" spans="1:13" x14ac:dyDescent="0.3">
      <c r="A27" s="372"/>
      <c r="B27" s="9" t="s">
        <v>10</v>
      </c>
      <c r="C27" s="371"/>
      <c r="D27" s="10" t="s">
        <v>10</v>
      </c>
      <c r="E27" s="10" t="s">
        <v>10</v>
      </c>
      <c r="F27" s="11" t="s">
        <v>10</v>
      </c>
      <c r="G27" s="10" t="s">
        <v>11</v>
      </c>
      <c r="H27" s="370"/>
      <c r="I27" s="370"/>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408" t="s">
        <v>19</v>
      </c>
      <c r="B34" s="368"/>
      <c r="C34" s="368"/>
      <c r="D34" s="368"/>
      <c r="E34" s="368"/>
      <c r="F34" s="368"/>
      <c r="G34" s="368"/>
      <c r="H34" s="368"/>
      <c r="I34" s="409"/>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75" t="s">
        <v>216</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215</v>
      </c>
      <c r="B4" s="395"/>
      <c r="C4" s="395"/>
      <c r="D4" s="395"/>
      <c r="E4" s="395"/>
      <c r="F4" s="395"/>
      <c r="G4" s="395"/>
      <c r="H4" s="395"/>
      <c r="I4" s="395"/>
      <c r="J4" s="395"/>
      <c r="K4" s="395"/>
      <c r="L4" s="395"/>
    </row>
    <row r="5" spans="1:12" ht="13.5" customHeight="1" x14ac:dyDescent="0.2">
      <c r="A5" s="376" t="s">
        <v>217</v>
      </c>
      <c r="B5" s="377"/>
      <c r="C5" s="377"/>
      <c r="D5" s="377"/>
      <c r="E5" s="377"/>
      <c r="F5" s="377"/>
      <c r="G5" s="377"/>
      <c r="H5" s="377"/>
      <c r="I5" s="377"/>
      <c r="J5" s="377"/>
      <c r="K5" s="377"/>
      <c r="L5" s="378"/>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386" t="s">
        <v>29</v>
      </c>
      <c r="D12" s="377"/>
      <c r="E12" s="377"/>
      <c r="F12" s="378"/>
      <c r="G12" s="54">
        <f>SUM(F6:F11)</f>
        <v>42.190310000000004</v>
      </c>
      <c r="H12" s="52">
        <v>5.34</v>
      </c>
      <c r="I12" s="52">
        <v>11.23</v>
      </c>
      <c r="J12" s="52">
        <v>35.1</v>
      </c>
      <c r="K12" s="52">
        <v>263</v>
      </c>
      <c r="L12" s="52">
        <v>1.23</v>
      </c>
    </row>
    <row r="13" spans="1:12" s="66" customFormat="1" ht="15.75" customHeight="1" x14ac:dyDescent="0.2">
      <c r="A13" s="376" t="s">
        <v>51</v>
      </c>
      <c r="B13" s="377"/>
      <c r="C13" s="377"/>
      <c r="D13" s="377"/>
      <c r="E13" s="377"/>
      <c r="F13" s="377"/>
      <c r="G13" s="377"/>
      <c r="H13" s="377"/>
      <c r="I13" s="377"/>
      <c r="J13" s="377"/>
      <c r="K13" s="377"/>
      <c r="L13" s="378"/>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384">
        <v>100</v>
      </c>
      <c r="C15" s="385"/>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376" t="s">
        <v>151</v>
      </c>
      <c r="B17" s="377"/>
      <c r="C17" s="377"/>
      <c r="D17" s="377"/>
      <c r="E17" s="377"/>
      <c r="F17" s="377"/>
      <c r="G17" s="377"/>
      <c r="H17" s="377"/>
      <c r="I17" s="377"/>
      <c r="J17" s="377"/>
      <c r="K17" s="377"/>
      <c r="L17" s="378"/>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76">
        <v>200</v>
      </c>
      <c r="D21" s="377"/>
      <c r="E21" s="377"/>
      <c r="F21" s="378"/>
      <c r="G21" s="54">
        <f>F17+F18+F19+F20</f>
        <v>5.7395250000000004</v>
      </c>
      <c r="H21" s="52">
        <v>5.34</v>
      </c>
      <c r="I21" s="52">
        <v>11.23</v>
      </c>
      <c r="J21" s="52">
        <v>35.1</v>
      </c>
      <c r="K21" s="52">
        <v>263</v>
      </c>
      <c r="L21" s="52">
        <v>1.23</v>
      </c>
    </row>
    <row r="22" spans="1:12" s="55" customFormat="1" ht="19.5" customHeight="1" x14ac:dyDescent="0.25">
      <c r="A22" s="379" t="s">
        <v>144</v>
      </c>
      <c r="B22" s="379"/>
      <c r="C22" s="379"/>
      <c r="D22" s="379"/>
      <c r="E22" s="379"/>
      <c r="F22" s="379"/>
      <c r="G22" s="379"/>
      <c r="H22" s="379"/>
      <c r="I22" s="379"/>
      <c r="J22" s="379"/>
      <c r="K22" s="379"/>
      <c r="L22" s="379"/>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386" t="s">
        <v>16</v>
      </c>
      <c r="B24" s="387"/>
      <c r="C24" s="387"/>
      <c r="D24" s="377"/>
      <c r="E24" s="377"/>
      <c r="F24" s="377"/>
      <c r="G24" s="377"/>
      <c r="H24" s="377"/>
      <c r="I24" s="377"/>
      <c r="J24" s="377"/>
      <c r="K24" s="377"/>
      <c r="L24" s="378"/>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397"/>
      <c r="B26" s="398"/>
      <c r="C26" s="398"/>
      <c r="D26" s="399"/>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381" t="s">
        <v>154</v>
      </c>
      <c r="B27" s="382"/>
      <c r="C27" s="382"/>
      <c r="D27" s="382"/>
      <c r="E27" s="382"/>
      <c r="F27" s="382"/>
      <c r="G27" s="382"/>
      <c r="H27" s="382"/>
      <c r="I27" s="382"/>
      <c r="J27" s="382"/>
      <c r="K27" s="382"/>
      <c r="L27" s="382"/>
    </row>
    <row r="28" spans="1:12" s="162" customFormat="1" x14ac:dyDescent="0.2">
      <c r="A28" s="417" t="s">
        <v>155</v>
      </c>
      <c r="B28" s="418"/>
      <c r="C28" s="418"/>
      <c r="D28" s="418"/>
      <c r="E28" s="418"/>
      <c r="F28" s="418"/>
      <c r="G28" s="418"/>
      <c r="H28" s="418"/>
      <c r="I28" s="418"/>
      <c r="J28" s="418"/>
      <c r="K28" s="418"/>
      <c r="L28" s="419"/>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384" t="s">
        <v>186</v>
      </c>
      <c r="C32" s="385"/>
      <c r="D32" s="52"/>
      <c r="E32" s="52"/>
      <c r="F32" s="51"/>
      <c r="G32" s="62">
        <f>F29+F30+F31</f>
        <v>10.36</v>
      </c>
      <c r="H32" s="41"/>
      <c r="I32" s="41"/>
      <c r="J32" s="41"/>
      <c r="K32" s="41"/>
      <c r="L32" s="41"/>
    </row>
    <row r="33" spans="1:12" ht="15.75" customHeight="1" x14ac:dyDescent="0.2">
      <c r="A33" s="376" t="s">
        <v>219</v>
      </c>
      <c r="B33" s="377"/>
      <c r="C33" s="377"/>
      <c r="D33" s="377"/>
      <c r="E33" s="377"/>
      <c r="F33" s="377"/>
      <c r="G33" s="377"/>
      <c r="H33" s="377"/>
      <c r="I33" s="377"/>
      <c r="J33" s="377"/>
      <c r="K33" s="377"/>
      <c r="L33" s="378"/>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416" t="s">
        <v>185</v>
      </c>
      <c r="C41" s="416"/>
      <c r="D41" s="52"/>
      <c r="E41" s="52"/>
      <c r="F41" s="51"/>
      <c r="G41" s="62">
        <f>F34+F35+F36+F37+F38+F39</f>
        <v>8.4198149999999998</v>
      </c>
      <c r="H41" s="41"/>
      <c r="I41" s="41"/>
      <c r="J41" s="41"/>
      <c r="K41" s="41"/>
      <c r="L41" s="41"/>
    </row>
    <row r="42" spans="1:12" x14ac:dyDescent="0.2">
      <c r="A42" s="376" t="s">
        <v>94</v>
      </c>
      <c r="B42" s="377"/>
      <c r="C42" s="377"/>
      <c r="D42" s="377"/>
      <c r="E42" s="377"/>
      <c r="F42" s="377"/>
      <c r="G42" s="377"/>
      <c r="H42" s="377"/>
      <c r="I42" s="377"/>
      <c r="J42" s="377"/>
      <c r="K42" s="377"/>
      <c r="L42" s="378"/>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384" t="s">
        <v>205</v>
      </c>
      <c r="C50" s="385"/>
      <c r="D50" s="73"/>
      <c r="E50" s="73"/>
      <c r="F50" s="74"/>
      <c r="G50" s="74">
        <v>45</v>
      </c>
      <c r="H50" s="131">
        <v>45</v>
      </c>
      <c r="I50" s="76"/>
      <c r="J50" s="76"/>
      <c r="K50" s="76"/>
      <c r="L50" s="76"/>
    </row>
    <row r="51" spans="1:12" x14ac:dyDescent="0.2">
      <c r="A51" s="376" t="s">
        <v>23</v>
      </c>
      <c r="B51" s="377"/>
      <c r="C51" s="377"/>
      <c r="D51" s="377"/>
      <c r="E51" s="377"/>
      <c r="F51" s="377"/>
      <c r="G51" s="377"/>
      <c r="H51" s="377"/>
      <c r="I51" s="377"/>
      <c r="J51" s="377"/>
      <c r="K51" s="377"/>
      <c r="L51" s="378"/>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389">
        <v>200</v>
      </c>
      <c r="C54" s="390"/>
      <c r="D54" s="52"/>
      <c r="E54" s="52"/>
      <c r="F54" s="51"/>
      <c r="G54" s="62">
        <v>5</v>
      </c>
      <c r="H54" s="41"/>
      <c r="I54" s="41"/>
      <c r="J54" s="41"/>
      <c r="K54" s="41"/>
      <c r="L54" s="41"/>
    </row>
    <row r="55" spans="1:12" x14ac:dyDescent="0.2">
      <c r="A55" s="53" t="s">
        <v>163</v>
      </c>
      <c r="B55" s="80">
        <v>80</v>
      </c>
      <c r="C55" s="80">
        <v>80</v>
      </c>
      <c r="D55" s="391"/>
      <c r="E55" s="392"/>
      <c r="F55" s="392"/>
      <c r="G55" s="393"/>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91"/>
      <c r="E57" s="392"/>
      <c r="F57" s="392"/>
      <c r="G57" s="393"/>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91" t="s">
        <v>133</v>
      </c>
      <c r="B59" s="392"/>
      <c r="C59" s="392"/>
      <c r="D59" s="393"/>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75" t="s">
        <v>226</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225</v>
      </c>
      <c r="B4" s="395"/>
      <c r="C4" s="395"/>
      <c r="D4" s="395"/>
      <c r="E4" s="395"/>
      <c r="F4" s="395"/>
      <c r="G4" s="395"/>
      <c r="H4" s="395"/>
      <c r="I4" s="395"/>
      <c r="J4" s="395"/>
      <c r="K4" s="395"/>
      <c r="L4" s="395"/>
    </row>
    <row r="5" spans="1:12" ht="13.5" customHeight="1" x14ac:dyDescent="0.2">
      <c r="A5" s="376" t="s">
        <v>222</v>
      </c>
      <c r="B5" s="377"/>
      <c r="C5" s="377"/>
      <c r="D5" s="377"/>
      <c r="E5" s="377"/>
      <c r="F5" s="377"/>
      <c r="G5" s="377"/>
      <c r="H5" s="377"/>
      <c r="I5" s="377"/>
      <c r="J5" s="377"/>
      <c r="K5" s="377"/>
      <c r="L5" s="378"/>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386" t="s">
        <v>29</v>
      </c>
      <c r="D10" s="377"/>
      <c r="E10" s="377"/>
      <c r="F10" s="378"/>
      <c r="G10" s="54">
        <f>SUM(F6:F9)</f>
        <v>34.456724999999999</v>
      </c>
      <c r="H10" s="52">
        <v>5.34</v>
      </c>
      <c r="I10" s="52">
        <v>11.23</v>
      </c>
      <c r="J10" s="52">
        <v>35.1</v>
      </c>
      <c r="K10" s="52">
        <v>263</v>
      </c>
      <c r="L10" s="52">
        <v>1.23</v>
      </c>
    </row>
    <row r="11" spans="1:12" s="55" customFormat="1" ht="19.5" customHeight="1" x14ac:dyDescent="0.25">
      <c r="A11" s="379" t="s">
        <v>144</v>
      </c>
      <c r="B11" s="379"/>
      <c r="C11" s="379"/>
      <c r="D11" s="379"/>
      <c r="E11" s="379"/>
      <c r="F11" s="379"/>
      <c r="G11" s="379"/>
      <c r="H11" s="379"/>
      <c r="I11" s="379"/>
      <c r="J11" s="379"/>
      <c r="K11" s="379"/>
      <c r="L11" s="379"/>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379" t="s">
        <v>149</v>
      </c>
      <c r="B13" s="379"/>
      <c r="C13" s="379"/>
      <c r="D13" s="379"/>
      <c r="E13" s="379"/>
      <c r="F13" s="379"/>
      <c r="G13" s="379"/>
      <c r="H13" s="379"/>
      <c r="I13" s="379"/>
      <c r="J13" s="379"/>
      <c r="K13" s="379"/>
      <c r="L13" s="379"/>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376" t="s">
        <v>49</v>
      </c>
      <c r="B15" s="377"/>
      <c r="C15" s="377"/>
      <c r="D15" s="377"/>
      <c r="E15" s="377"/>
      <c r="F15" s="377"/>
      <c r="G15" s="377"/>
      <c r="H15" s="377"/>
      <c r="I15" s="377"/>
      <c r="J15" s="377"/>
      <c r="K15" s="377"/>
      <c r="L15" s="378"/>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376">
        <v>200</v>
      </c>
      <c r="D19" s="377"/>
      <c r="E19" s="377"/>
      <c r="F19" s="378"/>
      <c r="G19" s="54">
        <f>F15+F16+F17+F18</f>
        <v>16.763499999999997</v>
      </c>
      <c r="H19" s="52">
        <v>5.34</v>
      </c>
      <c r="I19" s="52">
        <v>11.23</v>
      </c>
      <c r="J19" s="52">
        <v>35.1</v>
      </c>
      <c r="K19" s="52">
        <v>263</v>
      </c>
      <c r="L19" s="52">
        <v>1.23</v>
      </c>
    </row>
    <row r="20" spans="1:12" s="63" customFormat="1" ht="16.5" customHeight="1" x14ac:dyDescent="0.25">
      <c r="A20" s="386" t="s">
        <v>16</v>
      </c>
      <c r="B20" s="387"/>
      <c r="C20" s="387"/>
      <c r="D20" s="377"/>
      <c r="E20" s="377"/>
      <c r="F20" s="377"/>
      <c r="G20" s="377"/>
      <c r="H20" s="377"/>
      <c r="I20" s="377"/>
      <c r="J20" s="377"/>
      <c r="K20" s="377"/>
      <c r="L20" s="378"/>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397"/>
      <c r="B22" s="398"/>
      <c r="C22" s="398"/>
      <c r="D22" s="399"/>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381" t="s">
        <v>154</v>
      </c>
      <c r="B23" s="382"/>
      <c r="C23" s="382"/>
      <c r="D23" s="382"/>
      <c r="E23" s="382"/>
      <c r="F23" s="382"/>
      <c r="G23" s="382"/>
      <c r="H23" s="382"/>
      <c r="I23" s="382"/>
      <c r="J23" s="382"/>
      <c r="K23" s="382"/>
      <c r="L23" s="382"/>
    </row>
    <row r="24" spans="1:12" s="66" customFormat="1" x14ac:dyDescent="0.2">
      <c r="A24" s="376" t="s">
        <v>51</v>
      </c>
      <c r="B24" s="377"/>
      <c r="C24" s="377"/>
      <c r="D24" s="377"/>
      <c r="E24" s="377"/>
      <c r="F24" s="377"/>
      <c r="G24" s="377"/>
      <c r="H24" s="377"/>
      <c r="I24" s="377"/>
      <c r="J24" s="377"/>
      <c r="K24" s="377"/>
      <c r="L24" s="378"/>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384" t="s">
        <v>184</v>
      </c>
      <c r="C27" s="385"/>
      <c r="D27" s="52"/>
      <c r="E27" s="52"/>
      <c r="F27" s="51"/>
      <c r="G27" s="62">
        <v>10</v>
      </c>
      <c r="H27" s="41"/>
      <c r="I27" s="41"/>
      <c r="J27" s="41"/>
      <c r="K27" s="41"/>
      <c r="L27" s="41"/>
    </row>
    <row r="28" spans="1:12" ht="15.75" customHeight="1" x14ac:dyDescent="0.2">
      <c r="A28" s="376" t="s">
        <v>70</v>
      </c>
      <c r="B28" s="377"/>
      <c r="C28" s="377"/>
      <c r="D28" s="377"/>
      <c r="E28" s="377"/>
      <c r="F28" s="377"/>
      <c r="G28" s="377"/>
      <c r="H28" s="377"/>
      <c r="I28" s="377"/>
      <c r="J28" s="377"/>
      <c r="K28" s="377"/>
      <c r="L28" s="378"/>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411" t="s">
        <v>185</v>
      </c>
      <c r="C36" s="411"/>
      <c r="D36" s="52"/>
      <c r="E36" s="52"/>
      <c r="F36" s="51"/>
      <c r="G36" s="62">
        <f>F29+F30+F31+F32+F33+F34</f>
        <v>6.4141875000000006</v>
      </c>
      <c r="H36" s="41"/>
      <c r="I36" s="41"/>
      <c r="J36" s="41"/>
      <c r="K36" s="41"/>
      <c r="L36" s="41"/>
    </row>
    <row r="37" spans="1:12" x14ac:dyDescent="0.2">
      <c r="A37" s="376" t="s">
        <v>38</v>
      </c>
      <c r="B37" s="377"/>
      <c r="C37" s="377"/>
      <c r="D37" s="377"/>
      <c r="E37" s="377"/>
      <c r="F37" s="377"/>
      <c r="G37" s="377"/>
      <c r="H37" s="377"/>
      <c r="I37" s="377"/>
      <c r="J37" s="377"/>
      <c r="K37" s="377"/>
      <c r="L37" s="378"/>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384" t="s">
        <v>187</v>
      </c>
      <c r="C41" s="385"/>
      <c r="D41" s="52"/>
      <c r="E41" s="52"/>
      <c r="F41" s="51"/>
      <c r="G41" s="51">
        <v>15</v>
      </c>
      <c r="H41" s="41"/>
      <c r="I41" s="41"/>
      <c r="J41" s="41"/>
      <c r="K41" s="41"/>
      <c r="L41" s="41"/>
    </row>
    <row r="42" spans="1:12" x14ac:dyDescent="0.2">
      <c r="A42" s="386" t="s">
        <v>97</v>
      </c>
      <c r="B42" s="387"/>
      <c r="C42" s="387"/>
      <c r="D42" s="387"/>
      <c r="E42" s="387"/>
      <c r="F42" s="387"/>
      <c r="G42" s="387"/>
      <c r="H42" s="387"/>
      <c r="I42" s="387"/>
      <c r="J42" s="387"/>
      <c r="K42" s="387"/>
      <c r="L42" s="388"/>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384">
        <v>90</v>
      </c>
      <c r="C48" s="385"/>
      <c r="D48" s="73"/>
      <c r="E48" s="73"/>
      <c r="F48" s="74"/>
      <c r="G48" s="62">
        <v>35</v>
      </c>
      <c r="H48" s="41"/>
      <c r="I48" s="41"/>
      <c r="J48" s="41"/>
      <c r="K48" s="41"/>
      <c r="L48" s="41"/>
    </row>
    <row r="49" spans="1:12" x14ac:dyDescent="0.2">
      <c r="A49" s="376" t="s">
        <v>23</v>
      </c>
      <c r="B49" s="377"/>
      <c r="C49" s="377"/>
      <c r="D49" s="377"/>
      <c r="E49" s="377"/>
      <c r="F49" s="377"/>
      <c r="G49" s="377"/>
      <c r="H49" s="377"/>
      <c r="I49" s="377"/>
      <c r="J49" s="377"/>
      <c r="K49" s="377"/>
      <c r="L49" s="378"/>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389">
        <v>200</v>
      </c>
      <c r="C52" s="390"/>
      <c r="D52" s="52"/>
      <c r="E52" s="52"/>
      <c r="F52" s="51"/>
      <c r="G52" s="62">
        <v>5</v>
      </c>
      <c r="H52" s="41"/>
      <c r="I52" s="41"/>
      <c r="J52" s="41"/>
      <c r="K52" s="41"/>
      <c r="L52" s="41"/>
    </row>
    <row r="53" spans="1:12" x14ac:dyDescent="0.2">
      <c r="A53" s="53" t="s">
        <v>163</v>
      </c>
      <c r="B53" s="80">
        <v>80</v>
      </c>
      <c r="C53" s="80">
        <v>80</v>
      </c>
      <c r="D53" s="391"/>
      <c r="E53" s="392"/>
      <c r="F53" s="392"/>
      <c r="G53" s="393"/>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391"/>
      <c r="E55" s="392"/>
      <c r="F55" s="392"/>
      <c r="G55" s="393"/>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391" t="s">
        <v>133</v>
      </c>
      <c r="B57" s="392"/>
      <c r="C57" s="392"/>
      <c r="D57" s="393"/>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420" t="s">
        <v>104</v>
      </c>
      <c r="B2" s="420"/>
      <c r="C2" s="420"/>
      <c r="D2" s="420"/>
      <c r="E2" s="420"/>
      <c r="F2" s="420"/>
      <c r="G2" s="420"/>
      <c r="H2" s="420"/>
      <c r="I2" s="420"/>
    </row>
    <row r="3" spans="1:10" ht="25.5" customHeight="1" x14ac:dyDescent="0.25">
      <c r="A3" s="207"/>
      <c r="B3" s="210"/>
      <c r="C3" s="425" t="s">
        <v>0</v>
      </c>
      <c r="D3" s="425"/>
      <c r="E3" s="425"/>
      <c r="F3" s="425"/>
      <c r="G3" s="425"/>
      <c r="H3" s="209"/>
      <c r="I3" s="209"/>
    </row>
    <row r="4" spans="1:10" x14ac:dyDescent="0.25">
      <c r="A4" s="421" t="s">
        <v>1</v>
      </c>
      <c r="B4" s="422" t="s">
        <v>2</v>
      </c>
      <c r="C4" s="422" t="s">
        <v>3</v>
      </c>
      <c r="D4" s="421" t="s">
        <v>4</v>
      </c>
      <c r="E4" s="421" t="s">
        <v>5</v>
      </c>
      <c r="F4" s="423" t="s">
        <v>6</v>
      </c>
      <c r="G4" s="421" t="s">
        <v>7</v>
      </c>
      <c r="H4" s="423" t="s">
        <v>8</v>
      </c>
      <c r="I4" s="423" t="s">
        <v>9</v>
      </c>
    </row>
    <row r="5" spans="1:10" x14ac:dyDescent="0.25">
      <c r="A5" s="421"/>
      <c r="B5" s="422"/>
      <c r="C5" s="422"/>
      <c r="D5" s="421"/>
      <c r="E5" s="421"/>
      <c r="F5" s="423"/>
      <c r="G5" s="421"/>
      <c r="H5" s="423"/>
      <c r="I5" s="423"/>
    </row>
    <row r="6" spans="1:10" x14ac:dyDescent="0.25">
      <c r="A6" s="421"/>
      <c r="B6" s="211" t="s">
        <v>10</v>
      </c>
      <c r="C6" s="422"/>
      <c r="D6" s="212" t="s">
        <v>10</v>
      </c>
      <c r="E6" s="212" t="s">
        <v>10</v>
      </c>
      <c r="F6" s="213" t="s">
        <v>10</v>
      </c>
      <c r="G6" s="212" t="s">
        <v>11</v>
      </c>
      <c r="H6" s="423"/>
      <c r="I6" s="423"/>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424" t="s">
        <v>19</v>
      </c>
      <c r="B14" s="424"/>
      <c r="C14" s="424"/>
      <c r="D14" s="424"/>
      <c r="E14" s="424"/>
      <c r="F14" s="424"/>
      <c r="G14" s="424"/>
      <c r="H14" s="424"/>
      <c r="I14" s="424"/>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426" t="s">
        <v>105</v>
      </c>
      <c r="B25" s="426"/>
      <c r="C25" s="426"/>
      <c r="D25" s="426"/>
      <c r="E25" s="426"/>
      <c r="F25" s="426"/>
      <c r="G25" s="426"/>
      <c r="H25" s="426"/>
      <c r="I25" s="426"/>
    </row>
    <row r="26" spans="1:10" x14ac:dyDescent="0.25">
      <c r="A26" s="207"/>
      <c r="B26" s="210"/>
      <c r="C26" s="425" t="s">
        <v>0</v>
      </c>
      <c r="D26" s="425"/>
      <c r="E26" s="425"/>
      <c r="F26" s="425"/>
      <c r="G26" s="425"/>
      <c r="H26" s="209"/>
      <c r="I26" s="209"/>
    </row>
    <row r="27" spans="1:10" x14ac:dyDescent="0.25">
      <c r="A27" s="421" t="s">
        <v>1</v>
      </c>
      <c r="B27" s="422" t="s">
        <v>2</v>
      </c>
      <c r="C27" s="422" t="s">
        <v>3</v>
      </c>
      <c r="D27" s="421" t="s">
        <v>4</v>
      </c>
      <c r="E27" s="421" t="s">
        <v>5</v>
      </c>
      <c r="F27" s="423" t="s">
        <v>6</v>
      </c>
      <c r="G27" s="421" t="s">
        <v>7</v>
      </c>
      <c r="H27" s="423" t="s">
        <v>8</v>
      </c>
      <c r="I27" s="423" t="s">
        <v>9</v>
      </c>
    </row>
    <row r="28" spans="1:10" x14ac:dyDescent="0.25">
      <c r="A28" s="421"/>
      <c r="B28" s="422"/>
      <c r="C28" s="422"/>
      <c r="D28" s="421"/>
      <c r="E28" s="421"/>
      <c r="F28" s="423"/>
      <c r="G28" s="421"/>
      <c r="H28" s="423"/>
      <c r="I28" s="423"/>
    </row>
    <row r="29" spans="1:10" x14ac:dyDescent="0.25">
      <c r="A29" s="421"/>
      <c r="B29" s="211" t="s">
        <v>10</v>
      </c>
      <c r="C29" s="422"/>
      <c r="D29" s="212" t="s">
        <v>10</v>
      </c>
      <c r="E29" s="212" t="s">
        <v>10</v>
      </c>
      <c r="F29" s="213" t="s">
        <v>10</v>
      </c>
      <c r="G29" s="212" t="s">
        <v>11</v>
      </c>
      <c r="H29" s="423"/>
      <c r="I29" s="423"/>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424" t="s">
        <v>19</v>
      </c>
      <c r="B37" s="424"/>
      <c r="C37" s="424"/>
      <c r="D37" s="424"/>
      <c r="E37" s="424"/>
      <c r="F37" s="424"/>
      <c r="G37" s="424"/>
      <c r="H37" s="424"/>
      <c r="I37" s="424"/>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75" t="s">
        <v>227</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228</v>
      </c>
      <c r="B4" s="395"/>
      <c r="C4" s="395"/>
      <c r="D4" s="395"/>
      <c r="E4" s="395"/>
      <c r="F4" s="395"/>
      <c r="G4" s="395"/>
      <c r="H4" s="395"/>
      <c r="I4" s="395"/>
      <c r="J4" s="395"/>
      <c r="K4" s="395"/>
      <c r="L4" s="395"/>
    </row>
    <row r="5" spans="1:12" ht="13.5" customHeight="1" x14ac:dyDescent="0.2">
      <c r="A5" s="376" t="s">
        <v>138</v>
      </c>
      <c r="B5" s="377"/>
      <c r="C5" s="377"/>
      <c r="D5" s="377"/>
      <c r="E5" s="377"/>
      <c r="F5" s="377"/>
      <c r="G5" s="377"/>
      <c r="H5" s="377"/>
      <c r="I5" s="377"/>
      <c r="J5" s="377"/>
      <c r="K5" s="377"/>
      <c r="L5" s="378"/>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376" t="s">
        <v>45</v>
      </c>
      <c r="D10" s="377"/>
      <c r="E10" s="377"/>
      <c r="F10" s="378"/>
      <c r="G10" s="54">
        <f>F6+F7+F8+F9</f>
        <v>33.304500000000004</v>
      </c>
      <c r="H10" s="52">
        <v>5.34</v>
      </c>
      <c r="I10" s="52">
        <v>11.23</v>
      </c>
      <c r="J10" s="52">
        <v>35.1</v>
      </c>
      <c r="K10" s="52">
        <v>263</v>
      </c>
      <c r="L10" s="52">
        <v>1.23</v>
      </c>
    </row>
    <row r="11" spans="1:12" s="55" customFormat="1" ht="19.5" hidden="1" customHeight="1" x14ac:dyDescent="0.25">
      <c r="A11" s="379" t="s">
        <v>149</v>
      </c>
      <c r="B11" s="379"/>
      <c r="C11" s="379"/>
      <c r="D11" s="379"/>
      <c r="E11" s="379"/>
      <c r="F11" s="379"/>
      <c r="G11" s="379"/>
      <c r="H11" s="379"/>
      <c r="I11" s="379"/>
      <c r="J11" s="379"/>
      <c r="K11" s="379"/>
      <c r="L11" s="379"/>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379" t="s">
        <v>144</v>
      </c>
      <c r="B13" s="379"/>
      <c r="C13" s="379"/>
      <c r="D13" s="379"/>
      <c r="E13" s="379"/>
      <c r="F13" s="379"/>
      <c r="G13" s="379"/>
      <c r="H13" s="379"/>
      <c r="I13" s="379"/>
      <c r="J13" s="379"/>
      <c r="K13" s="379"/>
      <c r="L13" s="37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379" t="s">
        <v>149</v>
      </c>
      <c r="B15" s="379"/>
      <c r="C15" s="379"/>
      <c r="D15" s="379"/>
      <c r="E15" s="379"/>
      <c r="F15" s="379"/>
      <c r="G15" s="379"/>
      <c r="H15" s="379"/>
      <c r="I15" s="379"/>
      <c r="J15" s="379"/>
      <c r="K15" s="379"/>
      <c r="L15" s="379"/>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376" t="s">
        <v>151</v>
      </c>
      <c r="B17" s="377"/>
      <c r="C17" s="377"/>
      <c r="D17" s="377"/>
      <c r="E17" s="377"/>
      <c r="F17" s="377"/>
      <c r="G17" s="377"/>
      <c r="H17" s="377"/>
      <c r="I17" s="377"/>
      <c r="J17" s="377"/>
      <c r="K17" s="377"/>
      <c r="L17" s="378"/>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76">
        <v>200</v>
      </c>
      <c r="D21" s="377"/>
      <c r="E21" s="377"/>
      <c r="F21" s="378"/>
      <c r="G21" s="54">
        <f>F17+F18+F19+F20</f>
        <v>5.7395250000000004</v>
      </c>
      <c r="H21" s="52">
        <v>5.34</v>
      </c>
      <c r="I21" s="52">
        <v>11.23</v>
      </c>
      <c r="J21" s="52">
        <v>35.1</v>
      </c>
      <c r="K21" s="52">
        <v>263</v>
      </c>
      <c r="L21" s="52">
        <v>1.23</v>
      </c>
    </row>
    <row r="22" spans="1:12" s="63" customFormat="1" ht="16.5" customHeight="1" x14ac:dyDescent="0.25">
      <c r="A22" s="376" t="s">
        <v>16</v>
      </c>
      <c r="B22" s="377"/>
      <c r="C22" s="377"/>
      <c r="D22" s="377"/>
      <c r="E22" s="377"/>
      <c r="F22" s="377"/>
      <c r="G22" s="377"/>
      <c r="H22" s="377"/>
      <c r="I22" s="377"/>
      <c r="J22" s="377"/>
      <c r="K22" s="377"/>
      <c r="L22" s="378"/>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376" t="s">
        <v>262</v>
      </c>
      <c r="B24" s="377"/>
      <c r="C24" s="377"/>
      <c r="D24" s="377"/>
      <c r="E24" s="377"/>
      <c r="F24" s="377"/>
      <c r="G24" s="377"/>
      <c r="H24" s="377"/>
      <c r="I24" s="377"/>
      <c r="J24" s="377"/>
      <c r="K24" s="377"/>
      <c r="L24" s="378"/>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397"/>
      <c r="B26" s="398"/>
      <c r="C26" s="398"/>
      <c r="D26" s="399"/>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381" t="s">
        <v>154</v>
      </c>
      <c r="B27" s="382"/>
      <c r="C27" s="382"/>
      <c r="D27" s="382"/>
      <c r="E27" s="382"/>
      <c r="F27" s="382"/>
      <c r="G27" s="382"/>
      <c r="H27" s="382"/>
      <c r="I27" s="382"/>
      <c r="J27" s="382"/>
      <c r="K27" s="382"/>
      <c r="L27" s="382"/>
    </row>
    <row r="28" spans="1:12" s="66" customFormat="1" x14ac:dyDescent="0.2">
      <c r="A28" s="376" t="s">
        <v>51</v>
      </c>
      <c r="B28" s="377"/>
      <c r="C28" s="377"/>
      <c r="D28" s="377"/>
      <c r="E28" s="377"/>
      <c r="F28" s="377"/>
      <c r="G28" s="377"/>
      <c r="H28" s="377"/>
      <c r="I28" s="377"/>
      <c r="J28" s="377"/>
      <c r="K28" s="377"/>
      <c r="L28" s="378"/>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384" t="s">
        <v>186</v>
      </c>
      <c r="C31" s="385"/>
      <c r="D31" s="52"/>
      <c r="E31" s="52"/>
      <c r="F31" s="51"/>
      <c r="G31" s="62">
        <v>10</v>
      </c>
      <c r="H31" s="41"/>
      <c r="I31" s="41"/>
      <c r="J31" s="41"/>
      <c r="K31" s="41"/>
      <c r="L31" s="41"/>
    </row>
    <row r="32" spans="1:12" ht="15.75" customHeight="1" x14ac:dyDescent="0.2">
      <c r="A32" s="376" t="s">
        <v>20</v>
      </c>
      <c r="B32" s="377"/>
      <c r="C32" s="377"/>
      <c r="D32" s="377"/>
      <c r="E32" s="377"/>
      <c r="F32" s="377"/>
      <c r="G32" s="377"/>
      <c r="H32" s="377"/>
      <c r="I32" s="377"/>
      <c r="J32" s="377"/>
      <c r="K32" s="377"/>
      <c r="L32" s="378"/>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384" t="s">
        <v>185</v>
      </c>
      <c r="C42" s="385"/>
      <c r="D42" s="73"/>
      <c r="E42" s="73"/>
      <c r="F42" s="74"/>
      <c r="G42" s="75">
        <v>15</v>
      </c>
      <c r="H42" s="76"/>
      <c r="I42" s="76"/>
      <c r="J42" s="76"/>
      <c r="K42" s="76"/>
      <c r="L42" s="76"/>
    </row>
    <row r="43" spans="1:12" x14ac:dyDescent="0.2">
      <c r="A43" s="376" t="s">
        <v>188</v>
      </c>
      <c r="B43" s="377"/>
      <c r="C43" s="377"/>
      <c r="D43" s="377"/>
      <c r="E43" s="377"/>
      <c r="F43" s="377"/>
      <c r="G43" s="377"/>
      <c r="H43" s="377"/>
      <c r="I43" s="377"/>
      <c r="J43" s="377"/>
      <c r="K43" s="377"/>
      <c r="L43" s="378"/>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384">
        <v>180</v>
      </c>
      <c r="C47" s="385"/>
      <c r="D47" s="73"/>
      <c r="E47" s="73"/>
      <c r="F47" s="74"/>
      <c r="G47" s="74">
        <v>10</v>
      </c>
      <c r="H47" s="76"/>
      <c r="I47" s="76"/>
      <c r="J47" s="76"/>
      <c r="K47" s="76"/>
      <c r="L47" s="76"/>
    </row>
    <row r="48" spans="1:12" x14ac:dyDescent="0.2">
      <c r="A48" s="386" t="s">
        <v>237</v>
      </c>
      <c r="B48" s="387"/>
      <c r="C48" s="387"/>
      <c r="D48" s="387"/>
      <c r="E48" s="387"/>
      <c r="F48" s="387"/>
      <c r="G48" s="387"/>
      <c r="H48" s="387"/>
      <c r="I48" s="387"/>
      <c r="J48" s="387"/>
      <c r="K48" s="387"/>
      <c r="L48" s="388"/>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384">
        <v>90</v>
      </c>
      <c r="C55" s="385"/>
      <c r="D55" s="73"/>
      <c r="E55" s="73"/>
      <c r="F55" s="74"/>
      <c r="G55" s="62">
        <v>35</v>
      </c>
      <c r="H55" s="41"/>
      <c r="I55" s="41"/>
      <c r="J55" s="41"/>
      <c r="K55" s="41"/>
      <c r="L55" s="41"/>
    </row>
    <row r="56" spans="1:12" x14ac:dyDescent="0.2">
      <c r="A56" s="376" t="s">
        <v>23</v>
      </c>
      <c r="B56" s="377"/>
      <c r="C56" s="377"/>
      <c r="D56" s="377"/>
      <c r="E56" s="377"/>
      <c r="F56" s="377"/>
      <c r="G56" s="377"/>
      <c r="H56" s="377"/>
      <c r="I56" s="377"/>
      <c r="J56" s="377"/>
      <c r="K56" s="377"/>
      <c r="L56" s="378"/>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389">
        <v>200</v>
      </c>
      <c r="C59" s="390"/>
      <c r="D59" s="52"/>
      <c r="E59" s="52"/>
      <c r="F59" s="51"/>
      <c r="G59" s="62">
        <v>5</v>
      </c>
      <c r="H59" s="41"/>
      <c r="I59" s="41"/>
      <c r="J59" s="41"/>
      <c r="K59" s="41"/>
      <c r="L59" s="41"/>
    </row>
    <row r="60" spans="1:12" x14ac:dyDescent="0.2">
      <c r="A60" s="53" t="s">
        <v>163</v>
      </c>
      <c r="B60" s="80">
        <v>80</v>
      </c>
      <c r="C60" s="80">
        <v>80</v>
      </c>
      <c r="D60" s="391"/>
      <c r="E60" s="392"/>
      <c r="F60" s="392"/>
      <c r="G60" s="393"/>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391"/>
      <c r="E62" s="392"/>
      <c r="F62" s="392"/>
      <c r="G62" s="393"/>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391" t="s">
        <v>133</v>
      </c>
      <c r="B64" s="392"/>
      <c r="C64" s="392"/>
      <c r="D64" s="393"/>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69" t="s">
        <v>110</v>
      </c>
      <c r="B1" s="369"/>
      <c r="C1" s="369"/>
      <c r="D1" s="369"/>
      <c r="E1" s="369"/>
      <c r="F1" s="369"/>
      <c r="G1" s="369"/>
      <c r="H1" s="369"/>
      <c r="I1" s="369"/>
    </row>
    <row r="2" spans="1:10" ht="25.5" customHeight="1" x14ac:dyDescent="0.3">
      <c r="A2" s="132"/>
      <c r="B2" s="7"/>
      <c r="C2" s="373" t="s">
        <v>0</v>
      </c>
      <c r="D2" s="373"/>
      <c r="E2" s="373"/>
      <c r="F2" s="373"/>
      <c r="G2" s="373"/>
      <c r="H2" s="6"/>
      <c r="I2" s="6"/>
    </row>
    <row r="3" spans="1:10" x14ac:dyDescent="0.3">
      <c r="A3" s="372" t="s">
        <v>1</v>
      </c>
      <c r="B3" s="371" t="s">
        <v>2</v>
      </c>
      <c r="C3" s="371" t="s">
        <v>3</v>
      </c>
      <c r="D3" s="372" t="s">
        <v>4</v>
      </c>
      <c r="E3" s="372" t="s">
        <v>5</v>
      </c>
      <c r="F3" s="370" t="s">
        <v>6</v>
      </c>
      <c r="G3" s="372" t="s">
        <v>7</v>
      </c>
      <c r="H3" s="370" t="s">
        <v>8</v>
      </c>
      <c r="I3" s="370" t="s">
        <v>9</v>
      </c>
    </row>
    <row r="4" spans="1:10" x14ac:dyDescent="0.3">
      <c r="A4" s="372"/>
      <c r="B4" s="371"/>
      <c r="C4" s="371"/>
      <c r="D4" s="372"/>
      <c r="E4" s="372"/>
      <c r="F4" s="370"/>
      <c r="G4" s="372"/>
      <c r="H4" s="370"/>
      <c r="I4" s="370"/>
    </row>
    <row r="5" spans="1:10" x14ac:dyDescent="0.3">
      <c r="A5" s="372"/>
      <c r="B5" s="9" t="s">
        <v>10</v>
      </c>
      <c r="C5" s="371"/>
      <c r="D5" s="10" t="s">
        <v>10</v>
      </c>
      <c r="E5" s="10" t="s">
        <v>10</v>
      </c>
      <c r="F5" s="11" t="s">
        <v>10</v>
      </c>
      <c r="G5" s="10" t="s">
        <v>11</v>
      </c>
      <c r="H5" s="370"/>
      <c r="I5" s="370"/>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400" t="s">
        <v>19</v>
      </c>
      <c r="B13" s="400"/>
      <c r="C13" s="400"/>
      <c r="D13" s="400"/>
      <c r="E13" s="400"/>
      <c r="F13" s="400"/>
      <c r="G13" s="400"/>
      <c r="H13" s="400"/>
      <c r="I13" s="400"/>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410" t="s">
        <v>111</v>
      </c>
      <c r="B23" s="410"/>
      <c r="C23" s="410"/>
      <c r="D23" s="410"/>
      <c r="E23" s="410"/>
      <c r="F23" s="410"/>
      <c r="G23" s="410"/>
      <c r="H23" s="410"/>
      <c r="I23" s="410"/>
    </row>
    <row r="24" spans="1:10" x14ac:dyDescent="0.3">
      <c r="A24" s="132"/>
      <c r="B24" s="7"/>
      <c r="C24" s="373" t="s">
        <v>0</v>
      </c>
      <c r="D24" s="373"/>
      <c r="E24" s="373"/>
      <c r="F24" s="373"/>
      <c r="G24" s="373"/>
      <c r="H24" s="6"/>
      <c r="I24" s="6"/>
    </row>
    <row r="25" spans="1:10" x14ac:dyDescent="0.3">
      <c r="A25" s="372" t="s">
        <v>1</v>
      </c>
      <c r="B25" s="371" t="s">
        <v>2</v>
      </c>
      <c r="C25" s="371" t="s">
        <v>3</v>
      </c>
      <c r="D25" s="372" t="s">
        <v>4</v>
      </c>
      <c r="E25" s="372" t="s">
        <v>5</v>
      </c>
      <c r="F25" s="370" t="s">
        <v>6</v>
      </c>
      <c r="G25" s="372" t="s">
        <v>7</v>
      </c>
      <c r="H25" s="370" t="s">
        <v>8</v>
      </c>
      <c r="I25" s="370" t="s">
        <v>9</v>
      </c>
    </row>
    <row r="26" spans="1:10" x14ac:dyDescent="0.3">
      <c r="A26" s="372"/>
      <c r="B26" s="371"/>
      <c r="C26" s="371"/>
      <c r="D26" s="372"/>
      <c r="E26" s="372"/>
      <c r="F26" s="370"/>
      <c r="G26" s="372"/>
      <c r="H26" s="370"/>
      <c r="I26" s="370"/>
    </row>
    <row r="27" spans="1:10" x14ac:dyDescent="0.3">
      <c r="A27" s="372"/>
      <c r="B27" s="9" t="s">
        <v>10</v>
      </c>
      <c r="C27" s="371"/>
      <c r="D27" s="10" t="s">
        <v>10</v>
      </c>
      <c r="E27" s="10" t="s">
        <v>10</v>
      </c>
      <c r="F27" s="11" t="s">
        <v>10</v>
      </c>
      <c r="G27" s="10" t="s">
        <v>11</v>
      </c>
      <c r="H27" s="370"/>
      <c r="I27" s="370"/>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400" t="s">
        <v>19</v>
      </c>
      <c r="B35" s="400"/>
      <c r="C35" s="400"/>
      <c r="D35" s="400"/>
      <c r="E35" s="400"/>
      <c r="F35" s="400"/>
      <c r="G35" s="400"/>
      <c r="H35" s="400"/>
      <c r="I35" s="400"/>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75" t="s">
        <v>258</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259</v>
      </c>
      <c r="B4" s="395"/>
      <c r="C4" s="395"/>
      <c r="D4" s="395"/>
      <c r="E4" s="395"/>
      <c r="F4" s="395"/>
      <c r="G4" s="395"/>
      <c r="H4" s="395"/>
      <c r="I4" s="395"/>
      <c r="J4" s="395"/>
      <c r="K4" s="395"/>
      <c r="L4" s="395"/>
    </row>
    <row r="5" spans="1:12" ht="13.5" customHeight="1" x14ac:dyDescent="0.2">
      <c r="A5" s="376" t="s">
        <v>112</v>
      </c>
      <c r="B5" s="377"/>
      <c r="C5" s="377"/>
      <c r="D5" s="377"/>
      <c r="E5" s="377"/>
      <c r="F5" s="377"/>
      <c r="G5" s="377"/>
      <c r="H5" s="377"/>
      <c r="I5" s="377"/>
      <c r="J5" s="377"/>
      <c r="K5" s="377"/>
      <c r="L5" s="378"/>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376" t="s">
        <v>45</v>
      </c>
      <c r="D14" s="377"/>
      <c r="E14" s="377"/>
      <c r="F14" s="378"/>
      <c r="G14" s="54">
        <f>F6+F7+F8+F9+F10+F11+F12+F13</f>
        <v>16.233220000000003</v>
      </c>
      <c r="H14" s="52">
        <v>5.34</v>
      </c>
      <c r="I14" s="52">
        <v>11.23</v>
      </c>
      <c r="J14" s="52">
        <v>35.1</v>
      </c>
      <c r="K14" s="52">
        <v>263</v>
      </c>
      <c r="L14" s="52">
        <v>1.23</v>
      </c>
    </row>
    <row r="15" spans="1:12" s="55" customFormat="1" ht="19.5" customHeight="1" x14ac:dyDescent="0.25">
      <c r="A15" s="379" t="s">
        <v>149</v>
      </c>
      <c r="B15" s="379"/>
      <c r="C15" s="379"/>
      <c r="D15" s="379"/>
      <c r="E15" s="379"/>
      <c r="F15" s="379"/>
      <c r="G15" s="379"/>
      <c r="H15" s="379"/>
      <c r="I15" s="379"/>
      <c r="J15" s="379"/>
      <c r="K15" s="379"/>
      <c r="L15" s="379"/>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379" t="s">
        <v>144</v>
      </c>
      <c r="B17" s="379"/>
      <c r="C17" s="379"/>
      <c r="D17" s="379"/>
      <c r="E17" s="379"/>
      <c r="F17" s="379"/>
      <c r="G17" s="379"/>
      <c r="H17" s="379"/>
      <c r="I17" s="379"/>
      <c r="J17" s="379"/>
      <c r="K17" s="379"/>
      <c r="L17" s="379"/>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376" t="s">
        <v>65</v>
      </c>
      <c r="B19" s="377"/>
      <c r="C19" s="377"/>
      <c r="D19" s="377"/>
      <c r="E19" s="377"/>
      <c r="F19" s="377"/>
      <c r="G19" s="377"/>
      <c r="H19" s="377"/>
      <c r="I19" s="377"/>
      <c r="J19" s="377"/>
      <c r="K19" s="377"/>
      <c r="L19" s="378"/>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376" t="s">
        <v>49</v>
      </c>
      <c r="B21" s="377"/>
      <c r="C21" s="377"/>
      <c r="D21" s="377"/>
      <c r="E21" s="377"/>
      <c r="F21" s="377"/>
      <c r="G21" s="377"/>
      <c r="H21" s="377"/>
      <c r="I21" s="377"/>
      <c r="J21" s="377"/>
      <c r="K21" s="377"/>
      <c r="L21" s="378"/>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376">
        <v>200</v>
      </c>
      <c r="D25" s="377"/>
      <c r="E25" s="377"/>
      <c r="F25" s="378"/>
      <c r="G25" s="54">
        <f>F21+F22+F23+F24</f>
        <v>16.763499999999997</v>
      </c>
      <c r="H25" s="52">
        <v>5.34</v>
      </c>
      <c r="I25" s="52">
        <v>11.23</v>
      </c>
      <c r="J25" s="52">
        <v>35.1</v>
      </c>
      <c r="K25" s="52">
        <v>263</v>
      </c>
      <c r="L25" s="52">
        <v>1.23</v>
      </c>
    </row>
    <row r="26" spans="1:12" s="63" customFormat="1" ht="16.5" customHeight="1" x14ac:dyDescent="0.25">
      <c r="A26" s="376" t="s">
        <v>16</v>
      </c>
      <c r="B26" s="377"/>
      <c r="C26" s="377"/>
      <c r="D26" s="377"/>
      <c r="E26" s="377"/>
      <c r="F26" s="377"/>
      <c r="G26" s="377"/>
      <c r="H26" s="377"/>
      <c r="I26" s="377"/>
      <c r="J26" s="377"/>
      <c r="K26" s="377"/>
      <c r="L26" s="378"/>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397"/>
      <c r="B28" s="398"/>
      <c r="C28" s="398"/>
      <c r="D28" s="399"/>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381" t="s">
        <v>154</v>
      </c>
      <c r="B29" s="382"/>
      <c r="C29" s="382"/>
      <c r="D29" s="382"/>
      <c r="E29" s="382"/>
      <c r="F29" s="382"/>
      <c r="G29" s="382"/>
      <c r="H29" s="382"/>
      <c r="I29" s="382"/>
      <c r="J29" s="382"/>
      <c r="K29" s="382"/>
      <c r="L29" s="382"/>
    </row>
    <row r="30" spans="1:12" s="66" customFormat="1" x14ac:dyDescent="0.2">
      <c r="A30" s="376" t="s">
        <v>51</v>
      </c>
      <c r="B30" s="377"/>
      <c r="C30" s="377"/>
      <c r="D30" s="377"/>
      <c r="E30" s="377"/>
      <c r="F30" s="377"/>
      <c r="G30" s="377"/>
      <c r="H30" s="377"/>
      <c r="I30" s="377"/>
      <c r="J30" s="377"/>
      <c r="K30" s="377"/>
      <c r="L30" s="378"/>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384" t="s">
        <v>186</v>
      </c>
      <c r="C33" s="385"/>
      <c r="D33" s="52"/>
      <c r="E33" s="52"/>
      <c r="F33" s="51"/>
      <c r="G33" s="62">
        <v>10</v>
      </c>
      <c r="H33" s="41"/>
      <c r="I33" s="41"/>
      <c r="J33" s="41"/>
      <c r="K33" s="41"/>
      <c r="L33" s="41"/>
    </row>
    <row r="34" spans="1:12" ht="15.75" customHeight="1" x14ac:dyDescent="0.2">
      <c r="A34" s="376" t="s">
        <v>70</v>
      </c>
      <c r="B34" s="377"/>
      <c r="C34" s="377"/>
      <c r="D34" s="377"/>
      <c r="E34" s="377"/>
      <c r="F34" s="377"/>
      <c r="G34" s="377"/>
      <c r="H34" s="377"/>
      <c r="I34" s="377"/>
      <c r="J34" s="377"/>
      <c r="K34" s="377"/>
      <c r="L34" s="378"/>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411" t="s">
        <v>185</v>
      </c>
      <c r="C42" s="411"/>
      <c r="D42" s="52"/>
      <c r="E42" s="52"/>
      <c r="F42" s="51"/>
      <c r="G42" s="62">
        <v>15</v>
      </c>
      <c r="H42" s="41"/>
      <c r="I42" s="41"/>
      <c r="J42" s="41"/>
      <c r="K42" s="41"/>
      <c r="L42" s="41"/>
    </row>
    <row r="43" spans="1:12" ht="13.5" customHeight="1" x14ac:dyDescent="0.2">
      <c r="A43" s="376" t="s">
        <v>217</v>
      </c>
      <c r="B43" s="377"/>
      <c r="C43" s="377"/>
      <c r="D43" s="377"/>
      <c r="E43" s="377"/>
      <c r="F43" s="377"/>
      <c r="G43" s="377"/>
      <c r="H43" s="377"/>
      <c r="I43" s="377"/>
      <c r="J43" s="377"/>
      <c r="K43" s="377"/>
      <c r="L43" s="378"/>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386" t="s">
        <v>238</v>
      </c>
      <c r="D50" s="377"/>
      <c r="E50" s="377"/>
      <c r="F50" s="378"/>
      <c r="G50" s="54">
        <v>35</v>
      </c>
      <c r="H50" s="52">
        <v>5.34</v>
      </c>
      <c r="I50" s="52">
        <v>11.23</v>
      </c>
      <c r="J50" s="52">
        <v>35.1</v>
      </c>
      <c r="K50" s="52">
        <v>263</v>
      </c>
      <c r="L50" s="52">
        <v>1.23</v>
      </c>
    </row>
    <row r="51" spans="1:12" x14ac:dyDescent="0.2">
      <c r="A51" s="376" t="s">
        <v>23</v>
      </c>
      <c r="B51" s="377"/>
      <c r="C51" s="377"/>
      <c r="D51" s="377"/>
      <c r="E51" s="377"/>
      <c r="F51" s="377"/>
      <c r="G51" s="377"/>
      <c r="H51" s="377"/>
      <c r="I51" s="377"/>
      <c r="J51" s="377"/>
      <c r="K51" s="377"/>
      <c r="L51" s="378"/>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389">
        <v>200</v>
      </c>
      <c r="C54" s="390"/>
      <c r="D54" s="52"/>
      <c r="E54" s="52"/>
      <c r="F54" s="51"/>
      <c r="G54" s="62">
        <v>5</v>
      </c>
      <c r="H54" s="41"/>
      <c r="I54" s="41"/>
      <c r="J54" s="41"/>
      <c r="K54" s="41"/>
      <c r="L54" s="41"/>
    </row>
    <row r="55" spans="1:12" x14ac:dyDescent="0.2">
      <c r="A55" s="53" t="s">
        <v>163</v>
      </c>
      <c r="B55" s="80">
        <v>80</v>
      </c>
      <c r="C55" s="80">
        <v>80</v>
      </c>
      <c r="D55" s="391"/>
      <c r="E55" s="392"/>
      <c r="F55" s="392"/>
      <c r="G55" s="393"/>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91"/>
      <c r="E57" s="392"/>
      <c r="F57" s="392"/>
      <c r="G57" s="393"/>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91" t="s">
        <v>133</v>
      </c>
      <c r="B59" s="392"/>
      <c r="C59" s="392"/>
      <c r="D59" s="393"/>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369" t="s">
        <v>114</v>
      </c>
      <c r="B1" s="369"/>
      <c r="C1" s="369"/>
      <c r="D1" s="369"/>
      <c r="E1" s="369"/>
      <c r="F1" s="369"/>
      <c r="G1" s="369"/>
      <c r="H1" s="369"/>
      <c r="I1" s="369"/>
    </row>
    <row r="2" spans="1:10" ht="25.5" customHeight="1" x14ac:dyDescent="0.3">
      <c r="A2" s="132"/>
      <c r="B2" s="89"/>
      <c r="C2" s="401" t="s">
        <v>0</v>
      </c>
      <c r="D2" s="401"/>
      <c r="E2" s="401"/>
      <c r="F2" s="401"/>
      <c r="G2" s="401"/>
      <c r="H2" s="88"/>
      <c r="I2" s="6"/>
    </row>
    <row r="3" spans="1:10" x14ac:dyDescent="0.3">
      <c r="A3" s="372" t="s">
        <v>1</v>
      </c>
      <c r="B3" s="403" t="s">
        <v>2</v>
      </c>
      <c r="C3" s="371" t="s">
        <v>3</v>
      </c>
      <c r="D3" s="402" t="s">
        <v>4</v>
      </c>
      <c r="E3" s="402" t="s">
        <v>5</v>
      </c>
      <c r="F3" s="406" t="s">
        <v>6</v>
      </c>
      <c r="G3" s="402" t="s">
        <v>7</v>
      </c>
      <c r="H3" s="370" t="s">
        <v>8</v>
      </c>
      <c r="I3" s="370" t="s">
        <v>9</v>
      </c>
    </row>
    <row r="4" spans="1:10" x14ac:dyDescent="0.3">
      <c r="A4" s="372"/>
      <c r="B4" s="403"/>
      <c r="C4" s="371"/>
      <c r="D4" s="402"/>
      <c r="E4" s="402"/>
      <c r="F4" s="406"/>
      <c r="G4" s="402"/>
      <c r="H4" s="370"/>
      <c r="I4" s="370"/>
    </row>
    <row r="5" spans="1:10" x14ac:dyDescent="0.3">
      <c r="A5" s="372"/>
      <c r="B5" s="90" t="s">
        <v>10</v>
      </c>
      <c r="C5" s="371"/>
      <c r="D5" s="91" t="s">
        <v>10</v>
      </c>
      <c r="E5" s="91" t="s">
        <v>10</v>
      </c>
      <c r="F5" s="92" t="s">
        <v>10</v>
      </c>
      <c r="G5" s="91" t="s">
        <v>11</v>
      </c>
      <c r="H5" s="370"/>
      <c r="I5" s="370"/>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400" t="s">
        <v>19</v>
      </c>
      <c r="B13" s="400"/>
      <c r="C13" s="400"/>
      <c r="D13" s="400"/>
      <c r="E13" s="400"/>
      <c r="F13" s="400"/>
      <c r="G13" s="400"/>
      <c r="H13" s="400"/>
      <c r="I13" s="400"/>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410" t="s">
        <v>115</v>
      </c>
      <c r="B24" s="410"/>
      <c r="C24" s="410"/>
      <c r="D24" s="410"/>
      <c r="E24" s="410"/>
      <c r="F24" s="410"/>
      <c r="G24" s="410"/>
      <c r="H24" s="410"/>
      <c r="I24" s="410"/>
    </row>
    <row r="25" spans="1:13" ht="13.5" customHeight="1" x14ac:dyDescent="0.3">
      <c r="A25" s="132"/>
      <c r="B25" s="89"/>
      <c r="C25" s="401" t="s">
        <v>0</v>
      </c>
      <c r="D25" s="401"/>
      <c r="E25" s="401"/>
      <c r="F25" s="401"/>
      <c r="G25" s="401"/>
      <c r="H25" s="88"/>
      <c r="I25" s="6"/>
    </row>
    <row r="26" spans="1:13" ht="10.5" customHeight="1" x14ac:dyDescent="0.3">
      <c r="A26" s="372" t="s">
        <v>1</v>
      </c>
      <c r="B26" s="403" t="s">
        <v>2</v>
      </c>
      <c r="C26" s="371" t="s">
        <v>3</v>
      </c>
      <c r="D26" s="402" t="s">
        <v>4</v>
      </c>
      <c r="E26" s="402" t="s">
        <v>5</v>
      </c>
      <c r="F26" s="406" t="s">
        <v>6</v>
      </c>
      <c r="G26" s="402" t="s">
        <v>7</v>
      </c>
      <c r="H26" s="370" t="s">
        <v>8</v>
      </c>
      <c r="I26" s="370" t="s">
        <v>9</v>
      </c>
    </row>
    <row r="27" spans="1:13" x14ac:dyDescent="0.3">
      <c r="A27" s="372"/>
      <c r="B27" s="403"/>
      <c r="C27" s="371"/>
      <c r="D27" s="402"/>
      <c r="E27" s="402"/>
      <c r="F27" s="406"/>
      <c r="G27" s="402"/>
      <c r="H27" s="370"/>
      <c r="I27" s="370"/>
    </row>
    <row r="28" spans="1:13" x14ac:dyDescent="0.3">
      <c r="A28" s="372"/>
      <c r="B28" s="90" t="s">
        <v>10</v>
      </c>
      <c r="C28" s="371"/>
      <c r="D28" s="91" t="s">
        <v>10</v>
      </c>
      <c r="E28" s="91" t="s">
        <v>10</v>
      </c>
      <c r="F28" s="92" t="s">
        <v>10</v>
      </c>
      <c r="G28" s="91" t="s">
        <v>11</v>
      </c>
      <c r="H28" s="370"/>
      <c r="I28" s="370"/>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400" t="s">
        <v>19</v>
      </c>
      <c r="B36" s="400"/>
      <c r="C36" s="400"/>
      <c r="D36" s="400"/>
      <c r="E36" s="400"/>
      <c r="F36" s="400"/>
      <c r="G36" s="400"/>
      <c r="H36" s="400"/>
      <c r="I36" s="400"/>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75" t="s">
        <v>256</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257</v>
      </c>
      <c r="B4" s="395"/>
      <c r="C4" s="395"/>
      <c r="D4" s="395"/>
      <c r="E4" s="395"/>
      <c r="F4" s="395"/>
      <c r="G4" s="395"/>
      <c r="H4" s="395"/>
      <c r="I4" s="395"/>
      <c r="J4" s="395"/>
      <c r="K4" s="395"/>
      <c r="L4" s="395"/>
    </row>
    <row r="5" spans="1:12" ht="13.5" customHeight="1" x14ac:dyDescent="0.2">
      <c r="A5" s="376" t="s">
        <v>116</v>
      </c>
      <c r="B5" s="377"/>
      <c r="C5" s="377"/>
      <c r="D5" s="377"/>
      <c r="E5" s="377"/>
      <c r="F5" s="377"/>
      <c r="G5" s="377"/>
      <c r="H5" s="377"/>
      <c r="I5" s="377"/>
      <c r="J5" s="377"/>
      <c r="K5" s="377"/>
      <c r="L5" s="378"/>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386" t="s">
        <v>241</v>
      </c>
      <c r="D10" s="387"/>
      <c r="E10" s="387"/>
      <c r="F10" s="388"/>
      <c r="G10" s="54">
        <f>F6+F7+F8+F9</f>
        <v>19.960656</v>
      </c>
      <c r="H10" s="52">
        <v>5.34</v>
      </c>
      <c r="I10" s="52">
        <v>11.23</v>
      </c>
      <c r="J10" s="52">
        <v>35.1</v>
      </c>
      <c r="K10" s="52">
        <v>263</v>
      </c>
      <c r="L10" s="52">
        <v>1.23</v>
      </c>
    </row>
    <row r="11" spans="1:12" s="55" customFormat="1" ht="19.5" customHeight="1" x14ac:dyDescent="0.25">
      <c r="A11" s="379" t="s">
        <v>149</v>
      </c>
      <c r="B11" s="379"/>
      <c r="C11" s="379"/>
      <c r="D11" s="379"/>
      <c r="E11" s="379"/>
      <c r="F11" s="379"/>
      <c r="G11" s="379"/>
      <c r="H11" s="379"/>
      <c r="I11" s="379"/>
      <c r="J11" s="379"/>
      <c r="K11" s="379"/>
      <c r="L11" s="379"/>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79" t="s">
        <v>144</v>
      </c>
      <c r="B13" s="379"/>
      <c r="C13" s="379"/>
      <c r="D13" s="379"/>
      <c r="E13" s="379"/>
      <c r="F13" s="379"/>
      <c r="G13" s="379"/>
      <c r="H13" s="379"/>
      <c r="I13" s="379"/>
      <c r="J13" s="379"/>
      <c r="K13" s="379"/>
      <c r="L13" s="379"/>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76" t="s">
        <v>199</v>
      </c>
      <c r="B15" s="377"/>
      <c r="C15" s="377"/>
      <c r="D15" s="377"/>
      <c r="E15" s="377"/>
      <c r="F15" s="377"/>
      <c r="G15" s="377"/>
      <c r="H15" s="377"/>
      <c r="I15" s="377"/>
      <c r="J15" s="377"/>
      <c r="K15" s="377"/>
      <c r="L15" s="378"/>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376">
        <v>200</v>
      </c>
      <c r="D19" s="377"/>
      <c r="E19" s="377"/>
      <c r="F19" s="378"/>
      <c r="G19" s="54">
        <f>F16+F17+F18</f>
        <v>19.082249999999998</v>
      </c>
      <c r="H19" s="52">
        <v>5.34</v>
      </c>
      <c r="I19" s="52">
        <v>11.23</v>
      </c>
      <c r="J19" s="52">
        <v>35.1</v>
      </c>
      <c r="K19" s="52">
        <v>263</v>
      </c>
      <c r="L19" s="52">
        <v>1.23</v>
      </c>
    </row>
    <row r="20" spans="1:12" s="63" customFormat="1" ht="15.75" customHeight="1" x14ac:dyDescent="0.25">
      <c r="A20" s="376" t="s">
        <v>262</v>
      </c>
      <c r="B20" s="377"/>
      <c r="C20" s="377"/>
      <c r="D20" s="377"/>
      <c r="E20" s="377"/>
      <c r="F20" s="377"/>
      <c r="G20" s="377"/>
      <c r="H20" s="377"/>
      <c r="I20" s="377"/>
      <c r="J20" s="377"/>
      <c r="K20" s="377"/>
      <c r="L20" s="378"/>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376" t="s">
        <v>16</v>
      </c>
      <c r="B22" s="377"/>
      <c r="C22" s="377"/>
      <c r="D22" s="377"/>
      <c r="E22" s="377"/>
      <c r="F22" s="377"/>
      <c r="G22" s="377"/>
      <c r="H22" s="377"/>
      <c r="I22" s="377"/>
      <c r="J22" s="377"/>
      <c r="K22" s="377"/>
      <c r="L22" s="378"/>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397"/>
      <c r="B24" s="398"/>
      <c r="C24" s="398"/>
      <c r="D24" s="399"/>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381" t="s">
        <v>154</v>
      </c>
      <c r="B25" s="382"/>
      <c r="C25" s="382"/>
      <c r="D25" s="382"/>
      <c r="E25" s="382"/>
      <c r="F25" s="382"/>
      <c r="G25" s="382"/>
      <c r="H25" s="382"/>
      <c r="I25" s="382"/>
      <c r="J25" s="382"/>
      <c r="K25" s="382"/>
      <c r="L25" s="382"/>
    </row>
    <row r="26" spans="1:12" s="66" customFormat="1" x14ac:dyDescent="0.2">
      <c r="A26" s="376" t="s">
        <v>36</v>
      </c>
      <c r="B26" s="377"/>
      <c r="C26" s="377"/>
      <c r="D26" s="377"/>
      <c r="E26" s="377"/>
      <c r="F26" s="377"/>
      <c r="G26" s="377"/>
      <c r="H26" s="377"/>
      <c r="I26" s="377"/>
      <c r="J26" s="377"/>
      <c r="K26" s="377"/>
      <c r="L26" s="378"/>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384" t="s">
        <v>186</v>
      </c>
      <c r="C33" s="385"/>
      <c r="D33" s="52"/>
      <c r="E33" s="52"/>
      <c r="F33" s="51"/>
      <c r="G33" s="62">
        <v>10</v>
      </c>
      <c r="H33" s="41"/>
      <c r="I33" s="41"/>
      <c r="J33" s="41"/>
      <c r="K33" s="41"/>
      <c r="L33" s="41"/>
    </row>
    <row r="34" spans="1:12" ht="15.75" customHeight="1" x14ac:dyDescent="0.2">
      <c r="A34" s="376" t="s">
        <v>242</v>
      </c>
      <c r="B34" s="377"/>
      <c r="C34" s="377"/>
      <c r="D34" s="377"/>
      <c r="E34" s="377"/>
      <c r="F34" s="377"/>
      <c r="G34" s="377"/>
      <c r="H34" s="377"/>
      <c r="I34" s="377"/>
      <c r="J34" s="377"/>
      <c r="K34" s="377"/>
      <c r="L34" s="378"/>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411" t="s">
        <v>185</v>
      </c>
      <c r="C43" s="411"/>
      <c r="D43" s="52"/>
      <c r="E43" s="52"/>
      <c r="F43" s="51"/>
      <c r="G43" s="62">
        <v>15</v>
      </c>
      <c r="H43" s="41"/>
      <c r="I43" s="41"/>
      <c r="J43" s="41"/>
      <c r="K43" s="41"/>
      <c r="L43" s="41"/>
    </row>
    <row r="44" spans="1:12" ht="13.5" customHeight="1" x14ac:dyDescent="0.2">
      <c r="A44" s="427" t="s">
        <v>249</v>
      </c>
      <c r="B44" s="428"/>
      <c r="C44" s="428"/>
      <c r="D44" s="377"/>
      <c r="E44" s="377"/>
      <c r="F44" s="377"/>
      <c r="G44" s="377"/>
      <c r="H44" s="377"/>
      <c r="I44" s="377"/>
      <c r="J44" s="377"/>
      <c r="K44" s="377"/>
      <c r="L44" s="378"/>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386" t="s">
        <v>250</v>
      </c>
      <c r="D50" s="377"/>
      <c r="E50" s="377"/>
      <c r="F50" s="378"/>
      <c r="G50" s="54">
        <v>35</v>
      </c>
      <c r="H50" s="52"/>
      <c r="I50" s="52"/>
      <c r="J50" s="52"/>
      <c r="K50" s="52"/>
      <c r="L50" s="52"/>
    </row>
    <row r="51" spans="1:12" ht="13.5" customHeight="1" x14ac:dyDescent="0.2">
      <c r="A51" s="376" t="s">
        <v>121</v>
      </c>
      <c r="B51" s="377"/>
      <c r="C51" s="377"/>
      <c r="D51" s="377"/>
      <c r="E51" s="377"/>
      <c r="F51" s="377"/>
      <c r="G51" s="377"/>
      <c r="H51" s="377"/>
      <c r="I51" s="377"/>
      <c r="J51" s="377"/>
      <c r="K51" s="377"/>
      <c r="L51" s="378"/>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384" t="s">
        <v>187</v>
      </c>
      <c r="C55" s="385"/>
      <c r="D55" s="73"/>
      <c r="E55" s="73"/>
      <c r="F55" s="74"/>
      <c r="G55" s="75">
        <v>25</v>
      </c>
      <c r="H55" s="76"/>
      <c r="I55" s="76"/>
      <c r="J55" s="76"/>
      <c r="K55" s="76"/>
      <c r="L55" s="76"/>
    </row>
    <row r="56" spans="1:12" ht="18.75" customHeight="1" x14ac:dyDescent="0.2">
      <c r="A56" s="376" t="s">
        <v>151</v>
      </c>
      <c r="B56" s="377"/>
      <c r="C56" s="377"/>
      <c r="D56" s="377"/>
      <c r="E56" s="377"/>
      <c r="F56" s="377"/>
      <c r="G56" s="377"/>
      <c r="H56" s="377"/>
      <c r="I56" s="377"/>
      <c r="J56" s="377"/>
      <c r="K56" s="377"/>
      <c r="L56" s="378"/>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376">
        <v>200</v>
      </c>
      <c r="D60" s="377"/>
      <c r="E60" s="377"/>
      <c r="F60" s="378"/>
      <c r="G60" s="54">
        <v>5</v>
      </c>
      <c r="H60" s="52">
        <v>5.34</v>
      </c>
      <c r="I60" s="52">
        <v>11.23</v>
      </c>
      <c r="J60" s="52">
        <v>35.1</v>
      </c>
      <c r="K60" s="52">
        <v>263</v>
      </c>
      <c r="L60" s="52">
        <v>1.23</v>
      </c>
    </row>
    <row r="61" spans="1:12" x14ac:dyDescent="0.2">
      <c r="A61" s="53" t="s">
        <v>163</v>
      </c>
      <c r="B61" s="80">
        <v>80</v>
      </c>
      <c r="C61" s="80">
        <v>80</v>
      </c>
      <c r="D61" s="391"/>
      <c r="E61" s="392"/>
      <c r="F61" s="392"/>
      <c r="G61" s="39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91"/>
      <c r="E63" s="392"/>
      <c r="F63" s="392"/>
      <c r="G63" s="39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91" t="s">
        <v>133</v>
      </c>
      <c r="B65" s="392"/>
      <c r="C65" s="392"/>
      <c r="D65" s="393"/>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369" t="s">
        <v>275</v>
      </c>
      <c r="B1" s="369"/>
      <c r="C1" s="369"/>
      <c r="D1" s="369"/>
      <c r="E1" s="369"/>
      <c r="F1" s="369"/>
      <c r="G1" s="369"/>
      <c r="H1" s="369"/>
      <c r="I1" s="369"/>
    </row>
    <row r="2" spans="1:13" ht="24" customHeight="1" x14ac:dyDescent="0.3">
      <c r="A2" s="132"/>
      <c r="B2" s="7"/>
      <c r="C2" s="373" t="s">
        <v>0</v>
      </c>
      <c r="D2" s="373"/>
      <c r="E2" s="373"/>
      <c r="F2" s="373"/>
      <c r="G2" s="373"/>
      <c r="H2" s="6"/>
      <c r="I2" s="6"/>
    </row>
    <row r="3" spans="1:13" x14ac:dyDescent="0.3">
      <c r="A3" s="372" t="s">
        <v>1</v>
      </c>
      <c r="B3" s="371" t="s">
        <v>2</v>
      </c>
      <c r="C3" s="371" t="s">
        <v>3</v>
      </c>
      <c r="D3" s="372" t="s">
        <v>4</v>
      </c>
      <c r="E3" s="372" t="s">
        <v>5</v>
      </c>
      <c r="F3" s="370" t="s">
        <v>6</v>
      </c>
      <c r="G3" s="372" t="s">
        <v>7</v>
      </c>
      <c r="H3" s="370" t="s">
        <v>8</v>
      </c>
      <c r="I3" s="370" t="s">
        <v>9</v>
      </c>
    </row>
    <row r="4" spans="1:13" x14ac:dyDescent="0.3">
      <c r="A4" s="372"/>
      <c r="B4" s="371"/>
      <c r="C4" s="371"/>
      <c r="D4" s="372"/>
      <c r="E4" s="372"/>
      <c r="F4" s="370"/>
      <c r="G4" s="372"/>
      <c r="H4" s="370"/>
      <c r="I4" s="370"/>
    </row>
    <row r="5" spans="1:13" x14ac:dyDescent="0.3">
      <c r="A5" s="372"/>
      <c r="B5" s="9" t="s">
        <v>10</v>
      </c>
      <c r="C5" s="371"/>
      <c r="D5" s="10" t="s">
        <v>10</v>
      </c>
      <c r="E5" s="10" t="s">
        <v>10</v>
      </c>
      <c r="F5" s="11" t="s">
        <v>10</v>
      </c>
      <c r="G5" s="10" t="s">
        <v>11</v>
      </c>
      <c r="H5" s="370"/>
      <c r="I5" s="370"/>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400" t="s">
        <v>19</v>
      </c>
      <c r="B12" s="400"/>
      <c r="C12" s="400"/>
      <c r="D12" s="400"/>
      <c r="E12" s="400"/>
      <c r="F12" s="400"/>
      <c r="G12" s="400"/>
      <c r="H12" s="400"/>
      <c r="I12" s="400"/>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410" t="s">
        <v>276</v>
      </c>
      <c r="B22" s="410"/>
      <c r="C22" s="410"/>
      <c r="D22" s="410"/>
      <c r="E22" s="410"/>
      <c r="F22" s="410"/>
      <c r="G22" s="410"/>
      <c r="H22" s="410"/>
      <c r="I22" s="410"/>
    </row>
    <row r="23" spans="1:13" x14ac:dyDescent="0.3">
      <c r="A23" s="132"/>
      <c r="B23" s="7"/>
      <c r="C23" s="373" t="s">
        <v>0</v>
      </c>
      <c r="D23" s="373"/>
      <c r="E23" s="373"/>
      <c r="F23" s="373"/>
      <c r="G23" s="373"/>
      <c r="H23" s="6"/>
      <c r="I23" s="6"/>
    </row>
    <row r="24" spans="1:13" ht="8.25" customHeight="1" x14ac:dyDescent="0.3">
      <c r="A24" s="372" t="s">
        <v>1</v>
      </c>
      <c r="B24" s="371" t="s">
        <v>2</v>
      </c>
      <c r="C24" s="371" t="s">
        <v>3</v>
      </c>
      <c r="D24" s="372" t="s">
        <v>4</v>
      </c>
      <c r="E24" s="372" t="s">
        <v>5</v>
      </c>
      <c r="F24" s="370" t="s">
        <v>6</v>
      </c>
      <c r="G24" s="372" t="s">
        <v>7</v>
      </c>
      <c r="H24" s="370" t="s">
        <v>8</v>
      </c>
      <c r="I24" s="370" t="s">
        <v>9</v>
      </c>
    </row>
    <row r="25" spans="1:13" x14ac:dyDescent="0.3">
      <c r="A25" s="372"/>
      <c r="B25" s="371"/>
      <c r="C25" s="371"/>
      <c r="D25" s="372"/>
      <c r="E25" s="372"/>
      <c r="F25" s="370"/>
      <c r="G25" s="372"/>
      <c r="H25" s="370"/>
      <c r="I25" s="370"/>
    </row>
    <row r="26" spans="1:13" x14ac:dyDescent="0.3">
      <c r="A26" s="372"/>
      <c r="B26" s="9" t="s">
        <v>10</v>
      </c>
      <c r="C26" s="371"/>
      <c r="D26" s="10" t="s">
        <v>10</v>
      </c>
      <c r="E26" s="10" t="s">
        <v>10</v>
      </c>
      <c r="F26" s="11" t="s">
        <v>10</v>
      </c>
      <c r="G26" s="10" t="s">
        <v>11</v>
      </c>
      <c r="H26" s="370"/>
      <c r="I26" s="370"/>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400" t="s">
        <v>19</v>
      </c>
      <c r="B33" s="400"/>
      <c r="C33" s="400"/>
      <c r="D33" s="400"/>
      <c r="E33" s="400"/>
      <c r="F33" s="400"/>
      <c r="G33" s="400"/>
      <c r="H33" s="400"/>
      <c r="I33" s="400"/>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375" t="s">
        <v>255</v>
      </c>
      <c r="B1" s="375"/>
      <c r="C1" s="375"/>
      <c r="D1" s="375"/>
      <c r="E1" s="375"/>
      <c r="F1" s="375"/>
      <c r="G1" s="375"/>
      <c r="H1" s="375"/>
      <c r="I1" s="375"/>
      <c r="J1" s="375" t="s">
        <v>128</v>
      </c>
      <c r="K1" s="375"/>
      <c r="L1" s="375"/>
    </row>
    <row r="2" spans="1:12" ht="19.5" customHeight="1" x14ac:dyDescent="0.2">
      <c r="A2" s="383" t="s">
        <v>1</v>
      </c>
      <c r="B2" s="383" t="s">
        <v>129</v>
      </c>
      <c r="C2" s="383" t="s">
        <v>130</v>
      </c>
      <c r="D2" s="380" t="s">
        <v>131</v>
      </c>
      <c r="E2" s="380" t="s">
        <v>132</v>
      </c>
      <c r="F2" s="394" t="s">
        <v>133</v>
      </c>
      <c r="G2" s="394" t="s">
        <v>134</v>
      </c>
      <c r="H2" s="396" t="s">
        <v>135</v>
      </c>
      <c r="I2" s="396"/>
      <c r="J2" s="396"/>
      <c r="K2" s="396"/>
      <c r="L2" s="396"/>
    </row>
    <row r="3" spans="1:12" ht="13.5" customHeight="1" x14ac:dyDescent="0.2">
      <c r="A3" s="383"/>
      <c r="B3" s="383"/>
      <c r="C3" s="383"/>
      <c r="D3" s="380"/>
      <c r="E3" s="380"/>
      <c r="F3" s="394"/>
      <c r="G3" s="394"/>
      <c r="H3" s="44" t="s">
        <v>4</v>
      </c>
      <c r="I3" s="44" t="s">
        <v>5</v>
      </c>
      <c r="J3" s="44" t="s">
        <v>6</v>
      </c>
      <c r="K3" s="45" t="s">
        <v>11</v>
      </c>
      <c r="L3" s="44" t="s">
        <v>136</v>
      </c>
    </row>
    <row r="4" spans="1:12" ht="18" customHeight="1" x14ac:dyDescent="0.2">
      <c r="A4" s="395" t="s">
        <v>252</v>
      </c>
      <c r="B4" s="395"/>
      <c r="C4" s="395"/>
      <c r="D4" s="395"/>
      <c r="E4" s="395"/>
      <c r="F4" s="395"/>
      <c r="G4" s="395"/>
      <c r="H4" s="395"/>
      <c r="I4" s="395"/>
      <c r="J4" s="395"/>
      <c r="K4" s="395"/>
      <c r="L4" s="395"/>
    </row>
    <row r="5" spans="1:12" ht="13.5" customHeight="1" x14ac:dyDescent="0.2">
      <c r="A5" s="376" t="s">
        <v>59</v>
      </c>
      <c r="B5" s="377"/>
      <c r="C5" s="377"/>
      <c r="D5" s="377"/>
      <c r="E5" s="377"/>
      <c r="F5" s="377"/>
      <c r="G5" s="377"/>
      <c r="H5" s="377"/>
      <c r="I5" s="377"/>
      <c r="J5" s="377"/>
      <c r="K5" s="377"/>
      <c r="L5" s="378"/>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86" t="s">
        <v>29</v>
      </c>
      <c r="D10" s="377"/>
      <c r="E10" s="377"/>
      <c r="F10" s="378"/>
      <c r="G10" s="54">
        <f>SUM(F6:F9)</f>
        <v>19.576215000000001</v>
      </c>
      <c r="H10" s="52">
        <v>5.34</v>
      </c>
      <c r="I10" s="52">
        <v>11.23</v>
      </c>
      <c r="J10" s="52">
        <v>35.1</v>
      </c>
      <c r="K10" s="52">
        <v>263</v>
      </c>
      <c r="L10" s="52">
        <v>1.23</v>
      </c>
    </row>
    <row r="11" spans="1:12" x14ac:dyDescent="0.2">
      <c r="A11" s="386" t="s">
        <v>88</v>
      </c>
      <c r="B11" s="387"/>
      <c r="C11" s="387"/>
      <c r="D11" s="387"/>
      <c r="E11" s="387"/>
      <c r="F11" s="387"/>
      <c r="G11" s="387"/>
      <c r="H11" s="387"/>
      <c r="I11" s="387"/>
      <c r="J11" s="387"/>
      <c r="K11" s="387"/>
      <c r="L11" s="388"/>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384">
        <v>100</v>
      </c>
      <c r="C20" s="385"/>
      <c r="D20" s="73"/>
      <c r="E20" s="73"/>
      <c r="F20" s="74"/>
      <c r="G20" s="75">
        <f>F12+F13+F14+F15+F16+F17+F18+F19</f>
        <v>32.498049999999999</v>
      </c>
      <c r="H20" s="76"/>
      <c r="I20" s="76"/>
      <c r="J20" s="76"/>
      <c r="K20" s="76"/>
      <c r="L20" s="76"/>
    </row>
    <row r="21" spans="1:12" s="66" customFormat="1" ht="15.75" customHeight="1" x14ac:dyDescent="0.2">
      <c r="A21" s="376" t="s">
        <v>51</v>
      </c>
      <c r="B21" s="377"/>
      <c r="C21" s="377"/>
      <c r="D21" s="377"/>
      <c r="E21" s="377"/>
      <c r="F21" s="377"/>
      <c r="G21" s="377"/>
      <c r="H21" s="377"/>
      <c r="I21" s="377"/>
      <c r="J21" s="377"/>
      <c r="K21" s="377"/>
      <c r="L21" s="378"/>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384">
        <v>100</v>
      </c>
      <c r="C23" s="385"/>
      <c r="D23" s="73"/>
      <c r="E23" s="52"/>
      <c r="F23" s="51"/>
      <c r="G23" s="62">
        <f>F22</f>
        <v>10.5105</v>
      </c>
      <c r="H23" s="41"/>
      <c r="I23" s="41"/>
      <c r="J23" s="41"/>
      <c r="K23" s="41"/>
      <c r="L23" s="41"/>
    </row>
    <row r="24" spans="1:12" ht="18.75" customHeight="1" x14ac:dyDescent="0.2">
      <c r="A24" s="376" t="s">
        <v>151</v>
      </c>
      <c r="B24" s="377"/>
      <c r="C24" s="377"/>
      <c r="D24" s="377"/>
      <c r="E24" s="377"/>
      <c r="F24" s="377"/>
      <c r="G24" s="377"/>
      <c r="H24" s="377"/>
      <c r="I24" s="377"/>
      <c r="J24" s="377"/>
      <c r="K24" s="377"/>
      <c r="L24" s="378"/>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376">
        <v>200</v>
      </c>
      <c r="D28" s="377"/>
      <c r="E28" s="377"/>
      <c r="F28" s="378"/>
      <c r="G28" s="54">
        <f>F24+F25+F26+F27</f>
        <v>5.7395250000000004</v>
      </c>
      <c r="H28" s="52">
        <v>5.34</v>
      </c>
      <c r="I28" s="52">
        <v>11.23</v>
      </c>
      <c r="J28" s="52">
        <v>35.1</v>
      </c>
      <c r="K28" s="52">
        <v>263</v>
      </c>
      <c r="L28" s="52">
        <v>1.23</v>
      </c>
    </row>
    <row r="29" spans="1:12" s="63" customFormat="1" ht="16.5" customHeight="1" x14ac:dyDescent="0.25">
      <c r="A29" s="376" t="s">
        <v>16</v>
      </c>
      <c r="B29" s="377"/>
      <c r="C29" s="377"/>
      <c r="D29" s="377"/>
      <c r="E29" s="377"/>
      <c r="F29" s="377"/>
      <c r="G29" s="377"/>
      <c r="H29" s="377"/>
      <c r="I29" s="377"/>
      <c r="J29" s="377"/>
      <c r="K29" s="377"/>
      <c r="L29" s="378"/>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397"/>
      <c r="B31" s="398"/>
      <c r="C31" s="398"/>
      <c r="D31" s="399"/>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381" t="s">
        <v>154</v>
      </c>
      <c r="B32" s="382"/>
      <c r="C32" s="382"/>
      <c r="D32" s="382"/>
      <c r="E32" s="382"/>
      <c r="F32" s="382"/>
      <c r="G32" s="382"/>
      <c r="H32" s="382"/>
      <c r="I32" s="382"/>
      <c r="J32" s="382"/>
      <c r="K32" s="382"/>
      <c r="L32" s="382"/>
    </row>
    <row r="33" spans="1:12" s="66" customFormat="1" x14ac:dyDescent="0.2">
      <c r="A33" s="376" t="s">
        <v>155</v>
      </c>
      <c r="B33" s="377"/>
      <c r="C33" s="377"/>
      <c r="D33" s="377"/>
      <c r="E33" s="377"/>
      <c r="F33" s="377"/>
      <c r="G33" s="377"/>
      <c r="H33" s="377"/>
      <c r="I33" s="377"/>
      <c r="J33" s="377"/>
      <c r="K33" s="377"/>
      <c r="L33" s="378"/>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384" t="s">
        <v>186</v>
      </c>
      <c r="C37" s="385"/>
      <c r="D37" s="52"/>
      <c r="E37" s="52"/>
      <c r="F37" s="51"/>
      <c r="G37" s="62">
        <f>F34+F35+F36</f>
        <v>10.384399999999999</v>
      </c>
      <c r="H37" s="41"/>
      <c r="I37" s="41"/>
      <c r="J37" s="41"/>
      <c r="K37" s="41"/>
      <c r="L37" s="41"/>
    </row>
    <row r="38" spans="1:12" ht="15.75" customHeight="1" x14ac:dyDescent="0.2">
      <c r="A38" s="376" t="s">
        <v>219</v>
      </c>
      <c r="B38" s="377"/>
      <c r="C38" s="377"/>
      <c r="D38" s="377"/>
      <c r="E38" s="377"/>
      <c r="F38" s="377"/>
      <c r="G38" s="377"/>
      <c r="H38" s="377"/>
      <c r="I38" s="377"/>
      <c r="J38" s="377"/>
      <c r="K38" s="377"/>
      <c r="L38" s="378"/>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416" t="s">
        <v>185</v>
      </c>
      <c r="C46" s="416"/>
      <c r="D46" s="52"/>
      <c r="E46" s="52"/>
      <c r="F46" s="51"/>
      <c r="G46" s="62">
        <v>15</v>
      </c>
      <c r="H46" s="41"/>
      <c r="I46" s="41"/>
      <c r="J46" s="41"/>
      <c r="K46" s="41"/>
      <c r="L46" s="41"/>
    </row>
    <row r="47" spans="1:12" ht="13.5" customHeight="1" x14ac:dyDescent="0.2">
      <c r="A47" s="427" t="s">
        <v>123</v>
      </c>
      <c r="B47" s="428"/>
      <c r="C47" s="428"/>
      <c r="D47" s="428"/>
      <c r="E47" s="428"/>
      <c r="F47" s="428"/>
      <c r="G47" s="428"/>
      <c r="H47" s="377"/>
      <c r="I47" s="377"/>
      <c r="J47" s="377"/>
      <c r="K47" s="377"/>
      <c r="L47" s="378"/>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411">
        <v>220</v>
      </c>
      <c r="C55" s="411"/>
      <c r="D55" s="52"/>
      <c r="E55" s="52"/>
      <c r="F55" s="51"/>
      <c r="G55" s="62">
        <v>45</v>
      </c>
      <c r="H55" s="76"/>
      <c r="I55" s="76"/>
      <c r="J55" s="76"/>
      <c r="K55" s="76"/>
      <c r="L55" s="76"/>
    </row>
    <row r="56" spans="1:12" ht="18.75" customHeight="1" x14ac:dyDescent="0.2">
      <c r="A56" s="376" t="s">
        <v>151</v>
      </c>
      <c r="B56" s="377"/>
      <c r="C56" s="377"/>
      <c r="D56" s="377"/>
      <c r="E56" s="377"/>
      <c r="F56" s="377"/>
      <c r="G56" s="377"/>
      <c r="H56" s="377"/>
      <c r="I56" s="377"/>
      <c r="J56" s="377"/>
      <c r="K56" s="377"/>
      <c r="L56" s="378"/>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376">
        <v>200</v>
      </c>
      <c r="D60" s="377"/>
      <c r="E60" s="377"/>
      <c r="F60" s="378"/>
      <c r="G60" s="54">
        <v>5</v>
      </c>
      <c r="H60" s="52"/>
      <c r="I60" s="52"/>
      <c r="J60" s="52"/>
      <c r="K60" s="52"/>
      <c r="L60" s="52"/>
    </row>
    <row r="61" spans="1:12" x14ac:dyDescent="0.2">
      <c r="A61" s="53" t="s">
        <v>163</v>
      </c>
      <c r="B61" s="80">
        <v>80</v>
      </c>
      <c r="C61" s="80">
        <v>80</v>
      </c>
      <c r="D61" s="391"/>
      <c r="E61" s="392"/>
      <c r="F61" s="392"/>
      <c r="G61" s="393"/>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91"/>
      <c r="E63" s="392"/>
      <c r="F63" s="392"/>
      <c r="G63" s="393"/>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91" t="s">
        <v>133</v>
      </c>
      <c r="B65" s="392"/>
      <c r="C65" s="392"/>
      <c r="D65" s="393"/>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39"/>
  <sheetViews>
    <sheetView tabSelected="1" view="pageBreakPreview" topLeftCell="A2" zoomScaleNormal="100" zoomScaleSheetLayoutView="100" workbookViewId="0">
      <selection activeCell="O4" sqref="O4"/>
    </sheetView>
  </sheetViews>
  <sheetFormatPr defaultColWidth="9.140625" defaultRowHeight="16.5" x14ac:dyDescent="0.3"/>
  <cols>
    <col min="1" max="1" width="30.5703125" style="170" customWidth="1"/>
    <col min="2" max="2" width="11.5703125" style="6" customWidth="1"/>
    <col min="3" max="3" width="11" style="6" customWidth="1"/>
    <col min="4" max="4" width="13" style="6" customWidth="1"/>
    <col min="5" max="5" width="10.5703125" style="6" customWidth="1"/>
    <col min="6" max="6" width="15.7109375" style="6" customWidth="1"/>
    <col min="7" max="7" width="22.28515625" style="6" customWidth="1"/>
    <col min="8" max="8" width="17.42578125" style="6" customWidth="1"/>
    <col min="9" max="16384" width="9.140625" style="170"/>
  </cols>
  <sheetData>
    <row r="1" spans="1:10" hidden="1" x14ac:dyDescent="0.3">
      <c r="A1" s="305"/>
      <c r="B1" s="306"/>
      <c r="C1" s="307"/>
      <c r="D1" s="307"/>
      <c r="E1" s="307"/>
      <c r="F1" s="307"/>
      <c r="G1" s="307"/>
      <c r="H1" s="308"/>
    </row>
    <row r="2" spans="1:10" x14ac:dyDescent="0.3">
      <c r="A2" s="305"/>
      <c r="B2" s="309"/>
      <c r="C2" s="310"/>
      <c r="D2" s="310"/>
      <c r="E2" s="310"/>
      <c r="F2" s="310"/>
      <c r="G2" s="429" t="s">
        <v>393</v>
      </c>
      <c r="H2" s="430"/>
      <c r="I2" s="132"/>
      <c r="J2" s="132"/>
    </row>
    <row r="3" spans="1:10" ht="57" customHeight="1" x14ac:dyDescent="0.3">
      <c r="A3" s="305"/>
      <c r="B3" s="309"/>
      <c r="C3" s="310"/>
      <c r="D3" s="310"/>
      <c r="E3" s="310"/>
      <c r="F3" s="310"/>
      <c r="G3" s="431"/>
      <c r="H3" s="430"/>
      <c r="I3" s="132"/>
      <c r="J3" s="132"/>
    </row>
    <row r="4" spans="1:10" x14ac:dyDescent="0.3">
      <c r="A4" s="305"/>
      <c r="B4" s="309"/>
      <c r="C4" s="310"/>
      <c r="D4" s="310"/>
      <c r="E4" s="310"/>
      <c r="F4" s="310"/>
      <c r="G4" s="310"/>
      <c r="H4" s="311"/>
      <c r="I4" s="132"/>
      <c r="J4" s="132"/>
    </row>
    <row r="5" spans="1:10" x14ac:dyDescent="0.3">
      <c r="A5" s="305"/>
      <c r="B5" s="306"/>
      <c r="C5" s="307"/>
      <c r="D5" s="307"/>
      <c r="E5" s="307"/>
      <c r="F5" s="307"/>
      <c r="G5" s="307"/>
      <c r="H5" s="308"/>
    </row>
    <row r="6" spans="1:10" ht="25.5" customHeight="1" x14ac:dyDescent="0.3">
      <c r="A6" s="478" t="s">
        <v>392</v>
      </c>
      <c r="B6" s="478"/>
      <c r="C6" s="478"/>
      <c r="D6" s="478"/>
      <c r="E6" s="478"/>
      <c r="F6" s="478"/>
      <c r="G6" s="478"/>
      <c r="H6" s="479"/>
    </row>
    <row r="7" spans="1:10" s="295" customFormat="1" ht="20.25" hidden="1" customHeight="1" x14ac:dyDescent="0.3">
      <c r="A7" s="258" t="s">
        <v>18</v>
      </c>
      <c r="B7" s="290" t="e">
        <f>SUM(#REF!)</f>
        <v>#REF!</v>
      </c>
      <c r="C7" s="304" t="e">
        <f>SUM(#REF!)</f>
        <v>#REF!</v>
      </c>
      <c r="D7" s="304" t="e">
        <f>SUM(#REF!)</f>
        <v>#REF!</v>
      </c>
      <c r="E7" s="304" t="e">
        <f>SUM(#REF!)</f>
        <v>#REF!</v>
      </c>
      <c r="F7" s="304" t="e">
        <f>SUM(#REF!)</f>
        <v>#REF!</v>
      </c>
      <c r="G7" s="325"/>
      <c r="H7" s="325"/>
    </row>
    <row r="8" spans="1:10" ht="16.5" customHeight="1" x14ac:dyDescent="0.3">
      <c r="A8" s="436" t="s">
        <v>324</v>
      </c>
      <c r="B8" s="436"/>
      <c r="C8" s="436"/>
      <c r="D8" s="436"/>
      <c r="E8" s="436"/>
      <c r="F8" s="436"/>
      <c r="G8" s="436"/>
      <c r="H8" s="437"/>
    </row>
    <row r="9" spans="1:10" ht="22.5" customHeight="1" x14ac:dyDescent="0.3">
      <c r="A9" s="305"/>
      <c r="B9" s="401" t="s">
        <v>0</v>
      </c>
      <c r="C9" s="401"/>
      <c r="D9" s="401"/>
      <c r="E9" s="401"/>
      <c r="F9" s="401"/>
      <c r="G9" s="312"/>
      <c r="H9" s="308"/>
    </row>
    <row r="10" spans="1:10" ht="25.5" customHeight="1" x14ac:dyDescent="0.3">
      <c r="A10" s="404" t="s">
        <v>1</v>
      </c>
      <c r="B10" s="441" t="s">
        <v>329</v>
      </c>
      <c r="C10" s="444" t="s">
        <v>327</v>
      </c>
      <c r="D10" s="445"/>
      <c r="E10" s="446"/>
      <c r="F10" s="447" t="s">
        <v>326</v>
      </c>
      <c r="G10" s="96"/>
      <c r="H10" s="18"/>
    </row>
    <row r="11" spans="1:10" s="340" customFormat="1" ht="22.5" customHeight="1" x14ac:dyDescent="0.25">
      <c r="A11" s="439"/>
      <c r="B11" s="442"/>
      <c r="C11" s="372" t="s">
        <v>4</v>
      </c>
      <c r="D11" s="372" t="s">
        <v>5</v>
      </c>
      <c r="E11" s="370" t="s">
        <v>6</v>
      </c>
      <c r="F11" s="448"/>
      <c r="G11" s="370" t="s">
        <v>8</v>
      </c>
      <c r="H11" s="370" t="s">
        <v>9</v>
      </c>
    </row>
    <row r="12" spans="1:10" s="340" customFormat="1" ht="7.5" customHeight="1" x14ac:dyDescent="0.25">
      <c r="A12" s="439"/>
      <c r="B12" s="443"/>
      <c r="C12" s="372"/>
      <c r="D12" s="372"/>
      <c r="E12" s="370"/>
      <c r="F12" s="449"/>
      <c r="G12" s="370"/>
      <c r="H12" s="370"/>
    </row>
    <row r="13" spans="1:10" s="340" customFormat="1" x14ac:dyDescent="0.25">
      <c r="A13" s="440"/>
      <c r="B13" s="320" t="s">
        <v>10</v>
      </c>
      <c r="C13" s="319" t="s">
        <v>10</v>
      </c>
      <c r="D13" s="319" t="s">
        <v>10</v>
      </c>
      <c r="E13" s="318" t="s">
        <v>10</v>
      </c>
      <c r="F13" s="319" t="s">
        <v>11</v>
      </c>
      <c r="G13" s="370"/>
      <c r="H13" s="370"/>
    </row>
    <row r="14" spans="1:10" s="341" customFormat="1" ht="32.25" customHeight="1" x14ac:dyDescent="0.25">
      <c r="A14" s="251" t="s">
        <v>28</v>
      </c>
      <c r="B14" s="252">
        <v>200</v>
      </c>
      <c r="C14" s="253">
        <v>6.42</v>
      </c>
      <c r="D14" s="253">
        <v>4.9000000000000004</v>
      </c>
      <c r="E14" s="253">
        <v>33.97</v>
      </c>
      <c r="F14" s="253">
        <v>205.6</v>
      </c>
      <c r="G14" s="254" t="s">
        <v>12</v>
      </c>
      <c r="H14" s="255" t="s">
        <v>283</v>
      </c>
    </row>
    <row r="15" spans="1:10" s="295" customFormat="1" ht="23.25" customHeight="1" x14ac:dyDescent="0.3">
      <c r="A15" s="256" t="s">
        <v>149</v>
      </c>
      <c r="B15" s="252">
        <v>10</v>
      </c>
      <c r="C15" s="253">
        <v>0.1</v>
      </c>
      <c r="D15" s="253">
        <v>8.3000000000000007</v>
      </c>
      <c r="E15" s="253">
        <v>0.1</v>
      </c>
      <c r="F15" s="253">
        <v>74.900000000000006</v>
      </c>
      <c r="G15" s="255" t="s">
        <v>12</v>
      </c>
      <c r="H15" s="255" t="s">
        <v>15</v>
      </c>
    </row>
    <row r="16" spans="1:10" s="342" customFormat="1" ht="24.75" customHeight="1" x14ac:dyDescent="0.25">
      <c r="A16" s="256" t="s">
        <v>32</v>
      </c>
      <c r="B16" s="255">
        <v>30</v>
      </c>
      <c r="C16" s="253">
        <v>7.02</v>
      </c>
      <c r="D16" s="253">
        <v>5.8</v>
      </c>
      <c r="E16" s="253">
        <v>0</v>
      </c>
      <c r="F16" s="253">
        <v>109.1</v>
      </c>
      <c r="G16" s="255" t="s">
        <v>12</v>
      </c>
      <c r="H16" s="255" t="s">
        <v>279</v>
      </c>
    </row>
    <row r="17" spans="1:11" s="295" customFormat="1" ht="24" customHeight="1" x14ac:dyDescent="0.3">
      <c r="A17" s="256" t="s">
        <v>16</v>
      </c>
      <c r="B17" s="255">
        <v>60</v>
      </c>
      <c r="C17" s="253">
        <v>4.8</v>
      </c>
      <c r="D17" s="253">
        <v>0.6</v>
      </c>
      <c r="E17" s="253">
        <v>31.8</v>
      </c>
      <c r="F17" s="253">
        <v>150</v>
      </c>
      <c r="G17" s="255" t="s">
        <v>313</v>
      </c>
      <c r="H17" s="255">
        <v>125</v>
      </c>
    </row>
    <row r="18" spans="1:11" s="295" customFormat="1" ht="27.75" customHeight="1" x14ac:dyDescent="0.3">
      <c r="A18" s="257" t="s">
        <v>305</v>
      </c>
      <c r="B18" s="255">
        <v>200</v>
      </c>
      <c r="C18" s="253">
        <v>0.2</v>
      </c>
      <c r="D18" s="253">
        <v>0</v>
      </c>
      <c r="E18" s="253">
        <v>6.4</v>
      </c>
      <c r="F18" s="253">
        <v>26.4</v>
      </c>
      <c r="G18" s="255" t="s">
        <v>12</v>
      </c>
      <c r="H18" s="255" t="s">
        <v>303</v>
      </c>
      <c r="J18" s="343"/>
      <c r="K18" s="344"/>
    </row>
    <row r="19" spans="1:11" s="295" customFormat="1" ht="20.25" customHeight="1" x14ac:dyDescent="0.3">
      <c r="A19" s="258" t="s">
        <v>18</v>
      </c>
      <c r="B19" s="290">
        <f t="shared" ref="B19:F19" si="0">SUM(B14:B18)</f>
        <v>500</v>
      </c>
      <c r="C19" s="304">
        <f t="shared" si="0"/>
        <v>18.54</v>
      </c>
      <c r="D19" s="304">
        <f t="shared" si="0"/>
        <v>19.600000000000001</v>
      </c>
      <c r="E19" s="304">
        <f t="shared" si="0"/>
        <v>72.27000000000001</v>
      </c>
      <c r="F19" s="304">
        <f t="shared" si="0"/>
        <v>566</v>
      </c>
      <c r="G19" s="325"/>
      <c r="H19" s="325"/>
    </row>
    <row r="20" spans="1:11" s="295" customFormat="1" ht="25.5" customHeight="1" x14ac:dyDescent="0.3">
      <c r="A20" s="453" t="s">
        <v>19</v>
      </c>
      <c r="B20" s="453"/>
      <c r="C20" s="453"/>
      <c r="D20" s="453"/>
      <c r="E20" s="453"/>
      <c r="F20" s="453"/>
      <c r="G20" s="453"/>
      <c r="H20" s="454"/>
    </row>
    <row r="21" spans="1:11" s="295" customFormat="1" ht="46.5" customHeight="1" x14ac:dyDescent="0.3">
      <c r="A21" s="257" t="s">
        <v>301</v>
      </c>
      <c r="B21" s="255">
        <v>60</v>
      </c>
      <c r="C21" s="253">
        <v>0.66</v>
      </c>
      <c r="D21" s="253">
        <v>0.12</v>
      </c>
      <c r="E21" s="253">
        <v>2.2799999999999998</v>
      </c>
      <c r="F21" s="253">
        <v>13.2</v>
      </c>
      <c r="G21" s="255" t="s">
        <v>306</v>
      </c>
      <c r="H21" s="255">
        <v>70</v>
      </c>
    </row>
    <row r="22" spans="1:11" s="295" customFormat="1" ht="30.75" customHeight="1" x14ac:dyDescent="0.3">
      <c r="A22" s="302" t="s">
        <v>365</v>
      </c>
      <c r="B22" s="254">
        <v>250</v>
      </c>
      <c r="C22" s="253">
        <v>2.15</v>
      </c>
      <c r="D22" s="253">
        <v>6.1</v>
      </c>
      <c r="E22" s="253">
        <v>12.97</v>
      </c>
      <c r="F22" s="253">
        <v>115.42</v>
      </c>
      <c r="G22" s="254" t="s">
        <v>12</v>
      </c>
      <c r="H22" s="255" t="s">
        <v>52</v>
      </c>
    </row>
    <row r="23" spans="1:11" s="295" customFormat="1" ht="32.25" customHeight="1" x14ac:dyDescent="0.3">
      <c r="A23" s="260" t="s">
        <v>59</v>
      </c>
      <c r="B23" s="252">
        <v>200</v>
      </c>
      <c r="C23" s="253">
        <v>4</v>
      </c>
      <c r="D23" s="253">
        <v>7.6</v>
      </c>
      <c r="E23" s="253">
        <v>31.6</v>
      </c>
      <c r="F23" s="253">
        <v>211</v>
      </c>
      <c r="G23" s="255" t="s">
        <v>12</v>
      </c>
      <c r="H23" s="255" t="s">
        <v>287</v>
      </c>
    </row>
    <row r="24" spans="1:11" s="295" customFormat="1" ht="30.75" customHeight="1" x14ac:dyDescent="0.3">
      <c r="A24" s="256" t="s">
        <v>314</v>
      </c>
      <c r="B24" s="294">
        <v>100</v>
      </c>
      <c r="C24" s="261">
        <v>14.4</v>
      </c>
      <c r="D24" s="261">
        <v>11</v>
      </c>
      <c r="E24" s="261">
        <v>3.2</v>
      </c>
      <c r="F24" s="261">
        <v>222.1</v>
      </c>
      <c r="G24" s="255" t="s">
        <v>297</v>
      </c>
      <c r="H24" s="268" t="s">
        <v>320</v>
      </c>
    </row>
    <row r="25" spans="1:11" s="295" customFormat="1" ht="36" customHeight="1" x14ac:dyDescent="0.3">
      <c r="A25" s="257" t="s">
        <v>281</v>
      </c>
      <c r="B25" s="262">
        <v>200</v>
      </c>
      <c r="C25" s="263">
        <v>0.35</v>
      </c>
      <c r="D25" s="263">
        <v>0.08</v>
      </c>
      <c r="E25" s="263">
        <v>29.85</v>
      </c>
      <c r="F25" s="263">
        <v>122</v>
      </c>
      <c r="G25" s="264" t="s">
        <v>296</v>
      </c>
      <c r="H25" s="262">
        <v>348</v>
      </c>
    </row>
    <row r="26" spans="1:11" s="295" customFormat="1" ht="33" customHeight="1" x14ac:dyDescent="0.3">
      <c r="A26" s="257" t="s">
        <v>293</v>
      </c>
      <c r="B26" s="254">
        <v>30</v>
      </c>
      <c r="C26" s="265">
        <v>2.5</v>
      </c>
      <c r="D26" s="265">
        <v>0.5</v>
      </c>
      <c r="E26" s="265">
        <v>12.7</v>
      </c>
      <c r="F26" s="265">
        <v>66.099999999999994</v>
      </c>
      <c r="G26" s="266" t="s">
        <v>298</v>
      </c>
      <c r="H26" s="254">
        <v>8</v>
      </c>
    </row>
    <row r="27" spans="1:11" s="295" customFormat="1" ht="33" customHeight="1" x14ac:dyDescent="0.3">
      <c r="A27" s="257" t="s">
        <v>294</v>
      </c>
      <c r="B27" s="255">
        <v>30</v>
      </c>
      <c r="C27" s="253">
        <v>2.4</v>
      </c>
      <c r="D27" s="253">
        <v>0.3</v>
      </c>
      <c r="E27" s="253">
        <v>14.6</v>
      </c>
      <c r="F27" s="253">
        <v>72.599999999999994</v>
      </c>
      <c r="G27" s="266" t="s">
        <v>295</v>
      </c>
      <c r="H27" s="254">
        <v>13003</v>
      </c>
    </row>
    <row r="28" spans="1:11" s="295" customFormat="1" ht="17.25" customHeight="1" x14ac:dyDescent="0.3">
      <c r="A28" s="267" t="s">
        <v>27</v>
      </c>
      <c r="B28" s="293">
        <f>B21+B22+B23+B24+B25+B26+B27</f>
        <v>870</v>
      </c>
      <c r="C28" s="291">
        <f t="shared" ref="C28:F28" si="1">SUM(C21:C27)</f>
        <v>26.46</v>
      </c>
      <c r="D28" s="291">
        <f t="shared" si="1"/>
        <v>25.7</v>
      </c>
      <c r="E28" s="291">
        <f t="shared" si="1"/>
        <v>107.2</v>
      </c>
      <c r="F28" s="291">
        <f t="shared" si="1"/>
        <v>822.42000000000007</v>
      </c>
      <c r="G28" s="324"/>
      <c r="H28" s="324"/>
    </row>
    <row r="29" spans="1:11" ht="19.5" customHeight="1" x14ac:dyDescent="0.3">
      <c r="A29" s="137" t="s">
        <v>42</v>
      </c>
      <c r="B29" s="319">
        <f>SUM(B21:B27)</f>
        <v>870</v>
      </c>
      <c r="C29" s="26">
        <f>C19+C28</f>
        <v>45</v>
      </c>
      <c r="D29" s="26">
        <f t="shared" ref="D29:F29" si="2">D19+D28</f>
        <v>45.3</v>
      </c>
      <c r="E29" s="26">
        <f t="shared" si="2"/>
        <v>179.47000000000003</v>
      </c>
      <c r="F29" s="26">
        <f t="shared" si="2"/>
        <v>1388.42</v>
      </c>
      <c r="G29" s="18"/>
      <c r="H29" s="18"/>
    </row>
    <row r="30" spans="1:11" ht="21" customHeight="1" x14ac:dyDescent="0.3">
      <c r="A30" s="436" t="s">
        <v>328</v>
      </c>
      <c r="B30" s="436"/>
      <c r="C30" s="436"/>
      <c r="D30" s="436"/>
      <c r="E30" s="436"/>
      <c r="F30" s="436"/>
      <c r="G30" s="436"/>
      <c r="H30" s="437"/>
    </row>
    <row r="31" spans="1:11" ht="15.75" customHeight="1" x14ac:dyDescent="0.3">
      <c r="A31" s="305"/>
      <c r="B31" s="401" t="s">
        <v>334</v>
      </c>
      <c r="C31" s="401"/>
      <c r="D31" s="401"/>
      <c r="E31" s="401"/>
      <c r="F31" s="401"/>
      <c r="G31" s="312"/>
      <c r="H31" s="308"/>
    </row>
    <row r="32" spans="1:11" x14ac:dyDescent="0.3">
      <c r="A32" s="404" t="s">
        <v>1</v>
      </c>
      <c r="B32" s="441" t="s">
        <v>325</v>
      </c>
      <c r="C32" s="444" t="s">
        <v>327</v>
      </c>
      <c r="D32" s="445"/>
      <c r="E32" s="446"/>
      <c r="F32" s="447" t="s">
        <v>326</v>
      </c>
      <c r="G32" s="96"/>
      <c r="H32" s="18"/>
    </row>
    <row r="33" spans="1:8" x14ac:dyDescent="0.3">
      <c r="A33" s="439"/>
      <c r="B33" s="442"/>
      <c r="C33" s="372" t="s">
        <v>4</v>
      </c>
      <c r="D33" s="372" t="s">
        <v>5</v>
      </c>
      <c r="E33" s="370" t="s">
        <v>6</v>
      </c>
      <c r="F33" s="448"/>
      <c r="G33" s="370" t="s">
        <v>8</v>
      </c>
      <c r="H33" s="370" t="s">
        <v>9</v>
      </c>
    </row>
    <row r="34" spans="1:8" x14ac:dyDescent="0.3">
      <c r="A34" s="439"/>
      <c r="B34" s="443"/>
      <c r="C34" s="372"/>
      <c r="D34" s="372"/>
      <c r="E34" s="370"/>
      <c r="F34" s="449"/>
      <c r="G34" s="370"/>
      <c r="H34" s="370"/>
    </row>
    <row r="35" spans="1:8" x14ac:dyDescent="0.3">
      <c r="A35" s="440"/>
      <c r="B35" s="320" t="s">
        <v>10</v>
      </c>
      <c r="C35" s="319" t="s">
        <v>10</v>
      </c>
      <c r="D35" s="319" t="s">
        <v>10</v>
      </c>
      <c r="E35" s="318" t="s">
        <v>10</v>
      </c>
      <c r="F35" s="319" t="s">
        <v>11</v>
      </c>
      <c r="G35" s="370"/>
      <c r="H35" s="370"/>
    </row>
    <row r="36" spans="1:8" x14ac:dyDescent="0.3">
      <c r="A36" s="257" t="s">
        <v>121</v>
      </c>
      <c r="B36" s="269">
        <v>150</v>
      </c>
      <c r="C36" s="253">
        <v>8.1999999999999993</v>
      </c>
      <c r="D36" s="253">
        <v>6.5</v>
      </c>
      <c r="E36" s="253">
        <v>42.8</v>
      </c>
      <c r="F36" s="253">
        <v>262.5</v>
      </c>
      <c r="G36" s="254" t="s">
        <v>12</v>
      </c>
      <c r="H36" s="255" t="s">
        <v>122</v>
      </c>
    </row>
    <row r="37" spans="1:8" x14ac:dyDescent="0.3">
      <c r="A37" s="270" t="s">
        <v>358</v>
      </c>
      <c r="B37" s="294">
        <v>100</v>
      </c>
      <c r="C37" s="261">
        <v>4.9000000000000004</v>
      </c>
      <c r="D37" s="261">
        <v>8.5</v>
      </c>
      <c r="E37" s="261">
        <v>4.0199999999999996</v>
      </c>
      <c r="F37" s="261">
        <v>115</v>
      </c>
      <c r="G37" s="268" t="s">
        <v>297</v>
      </c>
      <c r="H37" s="268" t="s">
        <v>319</v>
      </c>
    </row>
    <row r="38" spans="1:8" ht="49.5" x14ac:dyDescent="0.3">
      <c r="A38" s="257" t="s">
        <v>301</v>
      </c>
      <c r="B38" s="255">
        <v>60</v>
      </c>
      <c r="C38" s="253">
        <v>0.66</v>
      </c>
      <c r="D38" s="253">
        <v>0.12</v>
      </c>
      <c r="E38" s="253">
        <v>2.2799999999999998</v>
      </c>
      <c r="F38" s="253">
        <v>13.2</v>
      </c>
      <c r="G38" s="255" t="s">
        <v>306</v>
      </c>
      <c r="H38" s="255">
        <v>70</v>
      </c>
    </row>
    <row r="39" spans="1:8" ht="33" x14ac:dyDescent="0.3">
      <c r="A39" s="257" t="s">
        <v>294</v>
      </c>
      <c r="B39" s="255">
        <v>60</v>
      </c>
      <c r="C39" s="253">
        <v>4.8</v>
      </c>
      <c r="D39" s="253">
        <v>0.92</v>
      </c>
      <c r="E39" s="253">
        <v>26.2</v>
      </c>
      <c r="F39" s="253">
        <v>147.6</v>
      </c>
      <c r="G39" s="266" t="s">
        <v>295</v>
      </c>
      <c r="H39" s="254">
        <v>13003</v>
      </c>
    </row>
    <row r="40" spans="1:8" x14ac:dyDescent="0.3">
      <c r="A40" s="256" t="s">
        <v>307</v>
      </c>
      <c r="B40" s="262">
        <v>200</v>
      </c>
      <c r="C40" s="263">
        <v>0.3</v>
      </c>
      <c r="D40" s="263">
        <v>0.1</v>
      </c>
      <c r="E40" s="263">
        <v>8.4</v>
      </c>
      <c r="F40" s="263">
        <v>35.4</v>
      </c>
      <c r="G40" s="255" t="s">
        <v>12</v>
      </c>
      <c r="H40" s="262" t="s">
        <v>304</v>
      </c>
    </row>
    <row r="41" spans="1:8" ht="24" customHeight="1" x14ac:dyDescent="0.3">
      <c r="A41" s="327" t="s">
        <v>278</v>
      </c>
      <c r="B41" s="316">
        <f t="shared" ref="B41:F41" si="3">SUM(B36:B40)</f>
        <v>570</v>
      </c>
      <c r="C41" s="259">
        <f t="shared" si="3"/>
        <v>18.86</v>
      </c>
      <c r="D41" s="259">
        <f t="shared" si="3"/>
        <v>16.14</v>
      </c>
      <c r="E41" s="259">
        <f t="shared" si="3"/>
        <v>83.7</v>
      </c>
      <c r="F41" s="259">
        <f t="shared" si="3"/>
        <v>573.69999999999993</v>
      </c>
      <c r="G41" s="325"/>
      <c r="H41" s="325"/>
    </row>
    <row r="42" spans="1:8" s="295" customFormat="1" ht="21" customHeight="1" x14ac:dyDescent="0.3">
      <c r="A42" s="476" t="s">
        <v>19</v>
      </c>
      <c r="B42" s="476"/>
      <c r="C42" s="476"/>
      <c r="D42" s="476"/>
      <c r="E42" s="476"/>
      <c r="F42" s="476"/>
      <c r="G42" s="476"/>
      <c r="H42" s="477"/>
    </row>
    <row r="43" spans="1:8" s="345" customFormat="1" ht="39" customHeight="1" x14ac:dyDescent="0.25">
      <c r="A43" s="257" t="s">
        <v>36</v>
      </c>
      <c r="B43" s="255">
        <v>60</v>
      </c>
      <c r="C43" s="253">
        <v>1</v>
      </c>
      <c r="D43" s="253">
        <v>6</v>
      </c>
      <c r="E43" s="253">
        <v>6.1</v>
      </c>
      <c r="F43" s="253">
        <v>82.4</v>
      </c>
      <c r="G43" s="255" t="s">
        <v>12</v>
      </c>
      <c r="H43" s="255" t="s">
        <v>37</v>
      </c>
    </row>
    <row r="44" spans="1:8" s="295" customFormat="1" ht="30.75" customHeight="1" x14ac:dyDescent="0.3">
      <c r="A44" s="296" t="s">
        <v>282</v>
      </c>
      <c r="B44" s="255">
        <v>250</v>
      </c>
      <c r="C44" s="255">
        <v>2.63</v>
      </c>
      <c r="D44" s="255">
        <v>5.14</v>
      </c>
      <c r="E44" s="255">
        <v>12.54</v>
      </c>
      <c r="F44" s="255">
        <v>106.9</v>
      </c>
      <c r="G44" s="255" t="s">
        <v>312</v>
      </c>
      <c r="H44" s="255">
        <v>66</v>
      </c>
    </row>
    <row r="45" spans="1:8" s="295" customFormat="1" ht="23.25" customHeight="1" x14ac:dyDescent="0.3">
      <c r="A45" s="256" t="s">
        <v>280</v>
      </c>
      <c r="B45" s="255">
        <v>150</v>
      </c>
      <c r="C45" s="253">
        <v>5</v>
      </c>
      <c r="D45" s="253">
        <v>5.3</v>
      </c>
      <c r="E45" s="253">
        <v>35</v>
      </c>
      <c r="F45" s="253">
        <v>208</v>
      </c>
      <c r="G45" s="254" t="s">
        <v>12</v>
      </c>
      <c r="H45" s="255" t="s">
        <v>54</v>
      </c>
    </row>
    <row r="46" spans="1:8" s="295" customFormat="1" ht="27.75" customHeight="1" x14ac:dyDescent="0.3">
      <c r="A46" s="260" t="s">
        <v>97</v>
      </c>
      <c r="B46" s="272">
        <v>100</v>
      </c>
      <c r="C46" s="253">
        <v>11.5</v>
      </c>
      <c r="D46" s="253">
        <v>6.6</v>
      </c>
      <c r="E46" s="253">
        <v>9.4</v>
      </c>
      <c r="F46" s="253">
        <v>128.30000000000001</v>
      </c>
      <c r="G46" s="255" t="s">
        <v>98</v>
      </c>
      <c r="H46" s="255" t="s">
        <v>344</v>
      </c>
    </row>
    <row r="47" spans="1:8" s="295" customFormat="1" ht="26.25" customHeight="1" x14ac:dyDescent="0.3">
      <c r="A47" s="273" t="s">
        <v>23</v>
      </c>
      <c r="B47" s="274">
        <v>200</v>
      </c>
      <c r="C47" s="275">
        <v>0.6</v>
      </c>
      <c r="D47" s="275">
        <v>0</v>
      </c>
      <c r="E47" s="275">
        <v>22.7</v>
      </c>
      <c r="F47" s="275">
        <v>93.2</v>
      </c>
      <c r="G47" s="276" t="s">
        <v>296</v>
      </c>
      <c r="H47" s="274" t="s">
        <v>24</v>
      </c>
    </row>
    <row r="48" spans="1:8" s="295" customFormat="1" ht="36" customHeight="1" x14ac:dyDescent="0.3">
      <c r="A48" s="257" t="s">
        <v>293</v>
      </c>
      <c r="B48" s="254">
        <v>30</v>
      </c>
      <c r="C48" s="265">
        <v>2.5</v>
      </c>
      <c r="D48" s="265">
        <v>0.5</v>
      </c>
      <c r="E48" s="265">
        <v>12.7</v>
      </c>
      <c r="F48" s="265">
        <v>66.099999999999994</v>
      </c>
      <c r="G48" s="266" t="s">
        <v>298</v>
      </c>
      <c r="H48" s="254">
        <v>8</v>
      </c>
    </row>
    <row r="49" spans="1:8" s="295" customFormat="1" ht="36" customHeight="1" x14ac:dyDescent="0.3">
      <c r="A49" s="257" t="s">
        <v>294</v>
      </c>
      <c r="B49" s="255">
        <v>30</v>
      </c>
      <c r="C49" s="253">
        <v>2.4</v>
      </c>
      <c r="D49" s="253">
        <v>0.3</v>
      </c>
      <c r="E49" s="253">
        <v>14.6</v>
      </c>
      <c r="F49" s="253">
        <v>72.599999999999994</v>
      </c>
      <c r="G49" s="266" t="s">
        <v>295</v>
      </c>
      <c r="H49" s="254">
        <v>13003</v>
      </c>
    </row>
    <row r="50" spans="1:8" s="295" customFormat="1" ht="19.5" customHeight="1" x14ac:dyDescent="0.3">
      <c r="A50" s="271" t="s">
        <v>27</v>
      </c>
      <c r="B50" s="346">
        <f>SUM(B43:B49)</f>
        <v>820</v>
      </c>
      <c r="C50" s="347">
        <f t="shared" ref="C50:F50" si="4">SUM(C43:C49)</f>
        <v>25.63</v>
      </c>
      <c r="D50" s="347">
        <f t="shared" si="4"/>
        <v>23.84</v>
      </c>
      <c r="E50" s="347">
        <f t="shared" si="4"/>
        <v>113.03999999999999</v>
      </c>
      <c r="F50" s="347">
        <f t="shared" si="4"/>
        <v>757.50000000000011</v>
      </c>
      <c r="G50" s="277"/>
      <c r="H50" s="324"/>
    </row>
    <row r="51" spans="1:8" s="295" customFormat="1" x14ac:dyDescent="0.3">
      <c r="A51" s="327" t="s">
        <v>42</v>
      </c>
      <c r="B51" s="287">
        <f>SUM(B43:B49)</f>
        <v>820</v>
      </c>
      <c r="C51" s="336">
        <f>C41+C50</f>
        <v>44.489999999999995</v>
      </c>
      <c r="D51" s="336">
        <f t="shared" ref="D51:F51" si="5">D41+D50</f>
        <v>39.980000000000004</v>
      </c>
      <c r="E51" s="336">
        <f t="shared" si="5"/>
        <v>196.74</v>
      </c>
      <c r="F51" s="336">
        <f t="shared" si="5"/>
        <v>1331.2</v>
      </c>
      <c r="G51" s="285"/>
      <c r="H51" s="348"/>
    </row>
    <row r="52" spans="1:8" ht="21" customHeight="1" x14ac:dyDescent="0.3">
      <c r="A52" s="436" t="s">
        <v>330</v>
      </c>
      <c r="B52" s="436"/>
      <c r="C52" s="436"/>
      <c r="D52" s="436"/>
      <c r="E52" s="436"/>
      <c r="F52" s="436"/>
      <c r="G52" s="436"/>
      <c r="H52" s="437"/>
    </row>
    <row r="53" spans="1:8" ht="25.5" customHeight="1" x14ac:dyDescent="0.3">
      <c r="A53" s="305"/>
      <c r="B53" s="401" t="s">
        <v>0</v>
      </c>
      <c r="C53" s="401"/>
      <c r="D53" s="401"/>
      <c r="E53" s="401"/>
      <c r="F53" s="401"/>
      <c r="G53" s="312"/>
      <c r="H53" s="308"/>
    </row>
    <row r="54" spans="1:8" x14ac:dyDescent="0.3">
      <c r="A54" s="404" t="s">
        <v>1</v>
      </c>
      <c r="B54" s="441" t="s">
        <v>325</v>
      </c>
      <c r="C54" s="444" t="s">
        <v>327</v>
      </c>
      <c r="D54" s="445"/>
      <c r="E54" s="446"/>
      <c r="F54" s="447" t="s">
        <v>326</v>
      </c>
      <c r="G54" s="96"/>
      <c r="H54" s="18"/>
    </row>
    <row r="55" spans="1:8" x14ac:dyDescent="0.3">
      <c r="A55" s="439"/>
      <c r="B55" s="442"/>
      <c r="C55" s="372" t="s">
        <v>4</v>
      </c>
      <c r="D55" s="372" t="s">
        <v>5</v>
      </c>
      <c r="E55" s="370" t="s">
        <v>6</v>
      </c>
      <c r="F55" s="448"/>
      <c r="G55" s="370" t="s">
        <v>8</v>
      </c>
      <c r="H55" s="370" t="s">
        <v>9</v>
      </c>
    </row>
    <row r="56" spans="1:8" x14ac:dyDescent="0.3">
      <c r="A56" s="439"/>
      <c r="B56" s="443"/>
      <c r="C56" s="372"/>
      <c r="D56" s="372"/>
      <c r="E56" s="370"/>
      <c r="F56" s="449"/>
      <c r="G56" s="370"/>
      <c r="H56" s="370"/>
    </row>
    <row r="57" spans="1:8" x14ac:dyDescent="0.3">
      <c r="A57" s="440"/>
      <c r="B57" s="320" t="s">
        <v>10</v>
      </c>
      <c r="C57" s="319" t="s">
        <v>10</v>
      </c>
      <c r="D57" s="319" t="s">
        <v>10</v>
      </c>
      <c r="E57" s="318" t="s">
        <v>10</v>
      </c>
      <c r="F57" s="319" t="s">
        <v>11</v>
      </c>
      <c r="G57" s="370"/>
      <c r="H57" s="370"/>
    </row>
    <row r="58" spans="1:8" ht="26.25" customHeight="1" x14ac:dyDescent="0.3">
      <c r="A58" s="257" t="s">
        <v>116</v>
      </c>
      <c r="B58" s="266">
        <v>200</v>
      </c>
      <c r="C58" s="349">
        <v>8.5</v>
      </c>
      <c r="D58" s="266">
        <v>10.5</v>
      </c>
      <c r="E58" s="266">
        <v>23.64</v>
      </c>
      <c r="F58" s="255">
        <v>210.56</v>
      </c>
      <c r="G58" s="255" t="s">
        <v>12</v>
      </c>
      <c r="H58" s="255" t="s">
        <v>345</v>
      </c>
    </row>
    <row r="59" spans="1:8" ht="23.25" customHeight="1" x14ac:dyDescent="0.3">
      <c r="A59" s="251" t="s">
        <v>364</v>
      </c>
      <c r="B59" s="266">
        <v>150</v>
      </c>
      <c r="C59" s="266">
        <v>1.35</v>
      </c>
      <c r="D59" s="266">
        <v>0.3</v>
      </c>
      <c r="E59" s="266">
        <v>12.15</v>
      </c>
      <c r="F59" s="266">
        <v>70.5</v>
      </c>
      <c r="G59" s="266" t="s">
        <v>298</v>
      </c>
      <c r="H59" s="255">
        <v>9</v>
      </c>
    </row>
    <row r="60" spans="1:8" ht="24" customHeight="1" x14ac:dyDescent="0.3">
      <c r="A60" s="256" t="s">
        <v>16</v>
      </c>
      <c r="B60" s="255">
        <v>60</v>
      </c>
      <c r="C60" s="253">
        <v>4.8</v>
      </c>
      <c r="D60" s="253">
        <v>0.6</v>
      </c>
      <c r="E60" s="253">
        <v>31.8</v>
      </c>
      <c r="F60" s="253">
        <v>150</v>
      </c>
      <c r="G60" s="255" t="s">
        <v>313</v>
      </c>
      <c r="H60" s="255">
        <v>125</v>
      </c>
    </row>
    <row r="61" spans="1:8" ht="24.75" customHeight="1" x14ac:dyDescent="0.3">
      <c r="A61" s="251" t="s">
        <v>315</v>
      </c>
      <c r="B61" s="255">
        <v>200</v>
      </c>
      <c r="C61" s="253">
        <v>4.5999999999999996</v>
      </c>
      <c r="D61" s="253">
        <v>4.3</v>
      </c>
      <c r="E61" s="253">
        <v>12.4</v>
      </c>
      <c r="F61" s="253">
        <v>106.7</v>
      </c>
      <c r="G61" s="255" t="s">
        <v>12</v>
      </c>
      <c r="H61" s="255" t="s">
        <v>50</v>
      </c>
    </row>
    <row r="62" spans="1:8" ht="23.25" customHeight="1" x14ac:dyDescent="0.3">
      <c r="A62" s="278" t="s">
        <v>18</v>
      </c>
      <c r="B62" s="279">
        <f t="shared" ref="B62:F62" si="6">SUM(B58:B61)</f>
        <v>610</v>
      </c>
      <c r="C62" s="259">
        <f t="shared" si="6"/>
        <v>19.25</v>
      </c>
      <c r="D62" s="259">
        <f t="shared" si="6"/>
        <v>15.7</v>
      </c>
      <c r="E62" s="259">
        <f t="shared" si="6"/>
        <v>79.990000000000009</v>
      </c>
      <c r="F62" s="259">
        <f t="shared" si="6"/>
        <v>537.76</v>
      </c>
      <c r="G62" s="325"/>
      <c r="H62" s="325"/>
    </row>
    <row r="63" spans="1:8" s="350" customFormat="1" ht="21" customHeight="1" x14ac:dyDescent="0.25">
      <c r="A63" s="474" t="s">
        <v>19</v>
      </c>
      <c r="B63" s="474"/>
      <c r="C63" s="474"/>
      <c r="D63" s="474"/>
      <c r="E63" s="474"/>
      <c r="F63" s="474"/>
      <c r="G63" s="474"/>
      <c r="H63" s="475"/>
    </row>
    <row r="64" spans="1:8" s="345" customFormat="1" ht="35.25" customHeight="1" x14ac:dyDescent="0.25">
      <c r="A64" s="251" t="s">
        <v>155</v>
      </c>
      <c r="B64" s="255">
        <v>60</v>
      </c>
      <c r="C64" s="253">
        <v>0.8</v>
      </c>
      <c r="D64" s="253">
        <v>2.7</v>
      </c>
      <c r="E64" s="253">
        <v>4.5999999999999996</v>
      </c>
      <c r="F64" s="253">
        <v>45.6</v>
      </c>
      <c r="G64" s="255" t="s">
        <v>12</v>
      </c>
      <c r="H64" s="255" t="s">
        <v>289</v>
      </c>
    </row>
    <row r="65" spans="1:10" s="295" customFormat="1" ht="30" customHeight="1" x14ac:dyDescent="0.3">
      <c r="A65" s="303" t="s">
        <v>373</v>
      </c>
      <c r="B65" s="298">
        <v>250</v>
      </c>
      <c r="C65" s="300">
        <v>6.1</v>
      </c>
      <c r="D65" s="299">
        <v>6.5</v>
      </c>
      <c r="E65" s="299">
        <v>33.5</v>
      </c>
      <c r="F65" s="299">
        <v>173.6</v>
      </c>
      <c r="G65" s="301" t="s">
        <v>297</v>
      </c>
      <c r="H65" s="297" t="s">
        <v>374</v>
      </c>
    </row>
    <row r="66" spans="1:10" s="295" customFormat="1" ht="30" customHeight="1" x14ac:dyDescent="0.3">
      <c r="A66" s="251" t="s">
        <v>286</v>
      </c>
      <c r="B66" s="255">
        <v>200</v>
      </c>
      <c r="C66" s="253">
        <v>14.1</v>
      </c>
      <c r="D66" s="253">
        <v>16.3</v>
      </c>
      <c r="E66" s="253">
        <v>33.6</v>
      </c>
      <c r="F66" s="253">
        <v>395.1</v>
      </c>
      <c r="G66" s="255" t="s">
        <v>12</v>
      </c>
      <c r="H66" s="255" t="s">
        <v>348</v>
      </c>
    </row>
    <row r="67" spans="1:10" s="295" customFormat="1" ht="27.75" customHeight="1" x14ac:dyDescent="0.3">
      <c r="A67" s="257" t="s">
        <v>342</v>
      </c>
      <c r="B67" s="255">
        <v>200</v>
      </c>
      <c r="C67" s="253">
        <v>0.1</v>
      </c>
      <c r="D67" s="253">
        <v>0.03</v>
      </c>
      <c r="E67" s="253">
        <v>11</v>
      </c>
      <c r="F67" s="253">
        <v>35</v>
      </c>
      <c r="G67" s="255" t="s">
        <v>297</v>
      </c>
      <c r="H67" s="255" t="s">
        <v>343</v>
      </c>
      <c r="I67" s="343"/>
      <c r="J67" s="344"/>
    </row>
    <row r="68" spans="1:10" s="295" customFormat="1" ht="34.5" customHeight="1" x14ac:dyDescent="0.3">
      <c r="A68" s="257" t="s">
        <v>293</v>
      </c>
      <c r="B68" s="254">
        <v>30</v>
      </c>
      <c r="C68" s="265">
        <v>2.5</v>
      </c>
      <c r="D68" s="265">
        <v>0.5</v>
      </c>
      <c r="E68" s="265">
        <v>12.7</v>
      </c>
      <c r="F68" s="265">
        <v>66.099999999999994</v>
      </c>
      <c r="G68" s="266" t="s">
        <v>298</v>
      </c>
      <c r="H68" s="254">
        <v>8</v>
      </c>
    </row>
    <row r="69" spans="1:10" s="295" customFormat="1" ht="34.5" customHeight="1" x14ac:dyDescent="0.3">
      <c r="A69" s="257" t="s">
        <v>294</v>
      </c>
      <c r="B69" s="255">
        <v>30</v>
      </c>
      <c r="C69" s="253">
        <v>2.4</v>
      </c>
      <c r="D69" s="253">
        <v>0.3</v>
      </c>
      <c r="E69" s="253">
        <v>14.6</v>
      </c>
      <c r="F69" s="253">
        <v>72.599999999999994</v>
      </c>
      <c r="G69" s="266" t="s">
        <v>295</v>
      </c>
      <c r="H69" s="254">
        <v>13003</v>
      </c>
    </row>
    <row r="70" spans="1:10" s="350" customFormat="1" ht="19.5" customHeight="1" x14ac:dyDescent="0.25">
      <c r="A70" s="280" t="s">
        <v>27</v>
      </c>
      <c r="B70" s="290">
        <f t="shared" ref="B70:F70" si="7">SUM(B64:B69)</f>
        <v>770</v>
      </c>
      <c r="C70" s="281">
        <f t="shared" si="7"/>
        <v>26</v>
      </c>
      <c r="D70" s="281">
        <f t="shared" si="7"/>
        <v>26.330000000000002</v>
      </c>
      <c r="E70" s="281">
        <f t="shared" si="7"/>
        <v>110</v>
      </c>
      <c r="F70" s="281">
        <f t="shared" si="7"/>
        <v>788</v>
      </c>
      <c r="G70" s="282"/>
      <c r="H70" s="282"/>
    </row>
    <row r="71" spans="1:10" s="350" customFormat="1" ht="15.75" x14ac:dyDescent="0.25">
      <c r="A71" s="280" t="s">
        <v>42</v>
      </c>
      <c r="B71" s="282">
        <f>SUM(B64:B69)</f>
        <v>770</v>
      </c>
      <c r="C71" s="281">
        <f>C62+C70</f>
        <v>45.25</v>
      </c>
      <c r="D71" s="281">
        <f t="shared" ref="D71:F71" si="8">D62+D70</f>
        <v>42.03</v>
      </c>
      <c r="E71" s="281">
        <f t="shared" si="8"/>
        <v>189.99</v>
      </c>
      <c r="F71" s="281">
        <f t="shared" si="8"/>
        <v>1325.76</v>
      </c>
      <c r="G71" s="282"/>
      <c r="H71" s="351"/>
    </row>
    <row r="72" spans="1:10" ht="21" customHeight="1" x14ac:dyDescent="0.3">
      <c r="A72" s="436" t="s">
        <v>333</v>
      </c>
      <c r="B72" s="436"/>
      <c r="C72" s="436"/>
      <c r="D72" s="436"/>
      <c r="E72" s="436"/>
      <c r="F72" s="436"/>
      <c r="G72" s="436"/>
      <c r="H72" s="437"/>
    </row>
    <row r="73" spans="1:10" ht="25.5" customHeight="1" x14ac:dyDescent="0.3">
      <c r="A73" s="401" t="s">
        <v>0</v>
      </c>
      <c r="B73" s="401"/>
      <c r="C73" s="401"/>
      <c r="D73" s="401"/>
      <c r="E73" s="401"/>
      <c r="F73" s="401"/>
      <c r="G73" s="401"/>
      <c r="H73" s="438"/>
    </row>
    <row r="74" spans="1:10" x14ac:dyDescent="0.3">
      <c r="A74" s="404" t="s">
        <v>1</v>
      </c>
      <c r="B74" s="441" t="s">
        <v>325</v>
      </c>
      <c r="C74" s="444" t="s">
        <v>327</v>
      </c>
      <c r="D74" s="445"/>
      <c r="E74" s="446"/>
      <c r="F74" s="447" t="s">
        <v>326</v>
      </c>
      <c r="G74" s="96"/>
      <c r="H74" s="18"/>
    </row>
    <row r="75" spans="1:10" x14ac:dyDescent="0.3">
      <c r="A75" s="439"/>
      <c r="B75" s="442"/>
      <c r="C75" s="372" t="s">
        <v>4</v>
      </c>
      <c r="D75" s="372" t="s">
        <v>5</v>
      </c>
      <c r="E75" s="370" t="s">
        <v>6</v>
      </c>
      <c r="F75" s="448"/>
      <c r="G75" s="370" t="s">
        <v>8</v>
      </c>
      <c r="H75" s="370" t="s">
        <v>9</v>
      </c>
    </row>
    <row r="76" spans="1:10" x14ac:dyDescent="0.3">
      <c r="A76" s="439"/>
      <c r="B76" s="443"/>
      <c r="C76" s="372"/>
      <c r="D76" s="372"/>
      <c r="E76" s="370"/>
      <c r="F76" s="449"/>
      <c r="G76" s="370"/>
      <c r="H76" s="370"/>
    </row>
    <row r="77" spans="1:10" x14ac:dyDescent="0.3">
      <c r="A77" s="440"/>
      <c r="B77" s="320" t="s">
        <v>10</v>
      </c>
      <c r="C77" s="319" t="s">
        <v>10</v>
      </c>
      <c r="D77" s="319" t="s">
        <v>10</v>
      </c>
      <c r="E77" s="318" t="s">
        <v>10</v>
      </c>
      <c r="F77" s="319" t="s">
        <v>11</v>
      </c>
      <c r="G77" s="370"/>
      <c r="H77" s="370"/>
    </row>
    <row r="78" spans="1:10" ht="31.5" x14ac:dyDescent="0.3">
      <c r="A78" s="283" t="s">
        <v>288</v>
      </c>
      <c r="B78" s="284">
        <v>180</v>
      </c>
      <c r="C78" s="263">
        <v>13.68</v>
      </c>
      <c r="D78" s="263">
        <v>15.68</v>
      </c>
      <c r="E78" s="263">
        <v>32.520000000000003</v>
      </c>
      <c r="F78" s="263">
        <v>307.68</v>
      </c>
      <c r="G78" s="264" t="s">
        <v>298</v>
      </c>
      <c r="H78" s="262">
        <v>30</v>
      </c>
    </row>
    <row r="79" spans="1:10" ht="49.5" x14ac:dyDescent="0.3">
      <c r="A79" s="257" t="s">
        <v>301</v>
      </c>
      <c r="B79" s="255">
        <v>100</v>
      </c>
      <c r="C79" s="253">
        <v>1.1000000000000001</v>
      </c>
      <c r="D79" s="253">
        <v>0.2</v>
      </c>
      <c r="E79" s="253">
        <v>3.8</v>
      </c>
      <c r="F79" s="253">
        <v>22</v>
      </c>
      <c r="G79" s="255" t="s">
        <v>306</v>
      </c>
      <c r="H79" s="255">
        <v>71</v>
      </c>
    </row>
    <row r="80" spans="1:10" ht="33" x14ac:dyDescent="0.3">
      <c r="A80" s="257" t="s">
        <v>294</v>
      </c>
      <c r="B80" s="255">
        <v>30</v>
      </c>
      <c r="C80" s="253">
        <v>2.4</v>
      </c>
      <c r="D80" s="253">
        <v>0.3</v>
      </c>
      <c r="E80" s="253">
        <v>14.6</v>
      </c>
      <c r="F80" s="253">
        <v>72.599999999999994</v>
      </c>
      <c r="G80" s="266" t="s">
        <v>295</v>
      </c>
      <c r="H80" s="254">
        <v>13003</v>
      </c>
    </row>
    <row r="81" spans="1:10" x14ac:dyDescent="0.3">
      <c r="A81" s="257" t="s">
        <v>323</v>
      </c>
      <c r="B81" s="255">
        <v>200</v>
      </c>
      <c r="C81" s="253">
        <v>0.16</v>
      </c>
      <c r="D81" s="253">
        <v>0.16</v>
      </c>
      <c r="E81" s="253">
        <v>23.88</v>
      </c>
      <c r="F81" s="253">
        <v>97.6</v>
      </c>
      <c r="G81" s="255" t="s">
        <v>296</v>
      </c>
      <c r="H81" s="255">
        <v>372</v>
      </c>
    </row>
    <row r="82" spans="1:10" x14ac:dyDescent="0.3">
      <c r="A82" s="258" t="s">
        <v>18</v>
      </c>
      <c r="B82" s="259">
        <f t="shared" ref="B82:F82" si="9">SUM(B78:B81)</f>
        <v>510</v>
      </c>
      <c r="C82" s="259">
        <f t="shared" si="9"/>
        <v>17.34</v>
      </c>
      <c r="D82" s="259">
        <f t="shared" si="9"/>
        <v>16.34</v>
      </c>
      <c r="E82" s="317">
        <f t="shared" si="9"/>
        <v>74.8</v>
      </c>
      <c r="F82" s="259">
        <f t="shared" si="9"/>
        <v>499.88</v>
      </c>
      <c r="G82" s="325"/>
      <c r="H82" s="325"/>
    </row>
    <row r="83" spans="1:10" s="295" customFormat="1" ht="21" customHeight="1" x14ac:dyDescent="0.3">
      <c r="A83" s="452" t="s">
        <v>19</v>
      </c>
      <c r="B83" s="453"/>
      <c r="C83" s="453"/>
      <c r="D83" s="453"/>
      <c r="E83" s="453"/>
      <c r="F83" s="453"/>
      <c r="G83" s="453"/>
      <c r="H83" s="454"/>
    </row>
    <row r="84" spans="1:10" s="295" customFormat="1" ht="24" customHeight="1" x14ac:dyDescent="0.3">
      <c r="A84" s="257" t="s">
        <v>302</v>
      </c>
      <c r="B84" s="255">
        <v>60</v>
      </c>
      <c r="C84" s="253">
        <v>1.02</v>
      </c>
      <c r="D84" s="253">
        <v>3</v>
      </c>
      <c r="E84" s="253">
        <v>5.07</v>
      </c>
      <c r="F84" s="253">
        <v>51.42</v>
      </c>
      <c r="G84" s="255" t="s">
        <v>306</v>
      </c>
      <c r="H84" s="255">
        <v>47</v>
      </c>
    </row>
    <row r="85" spans="1:10" s="295" customFormat="1" ht="36.75" customHeight="1" x14ac:dyDescent="0.3">
      <c r="A85" s="251" t="s">
        <v>308</v>
      </c>
      <c r="B85" s="255">
        <v>250</v>
      </c>
      <c r="C85" s="253">
        <v>4.29</v>
      </c>
      <c r="D85" s="253">
        <v>3.33</v>
      </c>
      <c r="E85" s="253">
        <v>20.9</v>
      </c>
      <c r="F85" s="253">
        <v>130.72999999999999</v>
      </c>
      <c r="G85" s="255" t="s">
        <v>310</v>
      </c>
      <c r="H85" s="255">
        <v>22</v>
      </c>
    </row>
    <row r="86" spans="1:10" s="350" customFormat="1" ht="27" customHeight="1" x14ac:dyDescent="0.25">
      <c r="A86" s="270" t="s">
        <v>351</v>
      </c>
      <c r="B86" s="294">
        <v>200</v>
      </c>
      <c r="C86" s="261">
        <v>16.399999999999999</v>
      </c>
      <c r="D86" s="261">
        <v>19</v>
      </c>
      <c r="E86" s="261">
        <v>49.5</v>
      </c>
      <c r="F86" s="261">
        <v>420</v>
      </c>
      <c r="G86" s="255" t="s">
        <v>352</v>
      </c>
      <c r="H86" s="268" t="s">
        <v>353</v>
      </c>
    </row>
    <row r="87" spans="1:10" s="295" customFormat="1" ht="33.75" customHeight="1" x14ac:dyDescent="0.3">
      <c r="A87" s="257" t="s">
        <v>63</v>
      </c>
      <c r="B87" s="255">
        <v>200</v>
      </c>
      <c r="C87" s="253">
        <v>0.3</v>
      </c>
      <c r="D87" s="253">
        <v>0</v>
      </c>
      <c r="E87" s="253">
        <v>6.7</v>
      </c>
      <c r="F87" s="253">
        <v>27.6</v>
      </c>
      <c r="G87" s="255" t="s">
        <v>12</v>
      </c>
      <c r="H87" s="255" t="s">
        <v>64</v>
      </c>
      <c r="I87" s="343"/>
      <c r="J87" s="344"/>
    </row>
    <row r="88" spans="1:10" s="295" customFormat="1" ht="33" customHeight="1" x14ac:dyDescent="0.3">
      <c r="A88" s="257" t="s">
        <v>293</v>
      </c>
      <c r="B88" s="254">
        <v>30</v>
      </c>
      <c r="C88" s="265">
        <v>2.5</v>
      </c>
      <c r="D88" s="265">
        <v>0.5</v>
      </c>
      <c r="E88" s="265">
        <v>12.7</v>
      </c>
      <c r="F88" s="265">
        <v>66.099999999999994</v>
      </c>
      <c r="G88" s="266" t="s">
        <v>298</v>
      </c>
      <c r="H88" s="254">
        <v>8</v>
      </c>
    </row>
    <row r="89" spans="1:10" s="295" customFormat="1" ht="33" customHeight="1" x14ac:dyDescent="0.3">
      <c r="A89" s="257" t="s">
        <v>294</v>
      </c>
      <c r="B89" s="255">
        <v>30</v>
      </c>
      <c r="C89" s="253">
        <v>2.4</v>
      </c>
      <c r="D89" s="253">
        <v>0.3</v>
      </c>
      <c r="E89" s="253">
        <v>14.6</v>
      </c>
      <c r="F89" s="253">
        <v>72.599999999999994</v>
      </c>
      <c r="G89" s="266" t="s">
        <v>295</v>
      </c>
      <c r="H89" s="254">
        <v>13003</v>
      </c>
    </row>
    <row r="90" spans="1:10" s="295" customFormat="1" ht="19.5" customHeight="1" x14ac:dyDescent="0.3">
      <c r="A90" s="278" t="s">
        <v>27</v>
      </c>
      <c r="B90" s="290">
        <f>SUM(B84:B89)</f>
        <v>770</v>
      </c>
      <c r="C90" s="259">
        <f>SUM(C84:C89)</f>
        <v>26.91</v>
      </c>
      <c r="D90" s="259">
        <f t="shared" ref="D90:F90" si="10">SUM(D84:D89)</f>
        <v>26.13</v>
      </c>
      <c r="E90" s="259">
        <f t="shared" si="10"/>
        <v>109.47</v>
      </c>
      <c r="F90" s="259">
        <f t="shared" si="10"/>
        <v>768.45</v>
      </c>
      <c r="G90" s="325"/>
      <c r="H90" s="325"/>
    </row>
    <row r="91" spans="1:10" s="295" customFormat="1" x14ac:dyDescent="0.3">
      <c r="A91" s="278" t="s">
        <v>42</v>
      </c>
      <c r="B91" s="325">
        <f>SUM(B84:B89)</f>
        <v>770</v>
      </c>
      <c r="C91" s="259">
        <f>C82+C90</f>
        <v>44.25</v>
      </c>
      <c r="D91" s="259">
        <f t="shared" ref="D91:F91" si="11">D82+D90</f>
        <v>42.47</v>
      </c>
      <c r="E91" s="259">
        <f t="shared" si="11"/>
        <v>184.26999999999998</v>
      </c>
      <c r="F91" s="259">
        <f t="shared" si="11"/>
        <v>1268.33</v>
      </c>
      <c r="G91" s="255"/>
      <c r="H91" s="348"/>
    </row>
    <row r="92" spans="1:10" s="295" customFormat="1" ht="21" customHeight="1" x14ac:dyDescent="0.3">
      <c r="A92" s="456" t="s">
        <v>332</v>
      </c>
      <c r="B92" s="456"/>
      <c r="C92" s="456"/>
      <c r="D92" s="456"/>
      <c r="E92" s="456"/>
      <c r="F92" s="456"/>
      <c r="G92" s="456"/>
      <c r="H92" s="457"/>
    </row>
    <row r="93" spans="1:10" s="295" customFormat="1" ht="25.5" customHeight="1" x14ac:dyDescent="0.3">
      <c r="A93" s="313"/>
      <c r="B93" s="458" t="s">
        <v>335</v>
      </c>
      <c r="C93" s="458"/>
      <c r="D93" s="458"/>
      <c r="E93" s="458"/>
      <c r="F93" s="458"/>
      <c r="G93" s="314"/>
      <c r="H93" s="315"/>
    </row>
    <row r="94" spans="1:10" s="295" customFormat="1" ht="25.5" customHeight="1" x14ac:dyDescent="0.3">
      <c r="A94" s="465" t="s">
        <v>1</v>
      </c>
      <c r="B94" s="468" t="s">
        <v>325</v>
      </c>
      <c r="C94" s="460" t="s">
        <v>327</v>
      </c>
      <c r="D94" s="461"/>
      <c r="E94" s="462"/>
      <c r="F94" s="471" t="s">
        <v>326</v>
      </c>
      <c r="G94" s="285"/>
      <c r="H94" s="255"/>
    </row>
    <row r="95" spans="1:10" s="345" customFormat="1" ht="22.5" customHeight="1" x14ac:dyDescent="0.25">
      <c r="A95" s="466"/>
      <c r="B95" s="469"/>
      <c r="C95" s="463" t="s">
        <v>4</v>
      </c>
      <c r="D95" s="463" t="s">
        <v>5</v>
      </c>
      <c r="E95" s="464" t="s">
        <v>6</v>
      </c>
      <c r="F95" s="472"/>
      <c r="G95" s="464" t="s">
        <v>8</v>
      </c>
      <c r="H95" s="464" t="s">
        <v>9</v>
      </c>
    </row>
    <row r="96" spans="1:10" s="345" customFormat="1" ht="7.5" customHeight="1" x14ac:dyDescent="0.25">
      <c r="A96" s="466"/>
      <c r="B96" s="470"/>
      <c r="C96" s="463"/>
      <c r="D96" s="463"/>
      <c r="E96" s="464"/>
      <c r="F96" s="473"/>
      <c r="G96" s="464"/>
      <c r="H96" s="464"/>
    </row>
    <row r="97" spans="1:10" s="345" customFormat="1" x14ac:dyDescent="0.25">
      <c r="A97" s="467"/>
      <c r="B97" s="286" t="s">
        <v>10</v>
      </c>
      <c r="C97" s="325" t="s">
        <v>10</v>
      </c>
      <c r="D97" s="325" t="s">
        <v>10</v>
      </c>
      <c r="E97" s="326" t="s">
        <v>10</v>
      </c>
      <c r="F97" s="325" t="s">
        <v>11</v>
      </c>
      <c r="G97" s="464"/>
      <c r="H97" s="464"/>
    </row>
    <row r="98" spans="1:10" s="354" customFormat="1" ht="24" customHeight="1" x14ac:dyDescent="0.25">
      <c r="A98" s="352" t="s">
        <v>123</v>
      </c>
      <c r="B98" s="272">
        <v>180</v>
      </c>
      <c r="C98" s="253">
        <v>12.78</v>
      </c>
      <c r="D98" s="253">
        <v>15.9</v>
      </c>
      <c r="E98" s="253">
        <v>34.65</v>
      </c>
      <c r="F98" s="253">
        <v>291.87</v>
      </c>
      <c r="G98" s="266" t="s">
        <v>352</v>
      </c>
      <c r="H98" s="255" t="s">
        <v>356</v>
      </c>
      <c r="I98" s="353"/>
    </row>
    <row r="99" spans="1:10" s="295" customFormat="1" ht="49.5" x14ac:dyDescent="0.3">
      <c r="A99" s="257" t="s">
        <v>301</v>
      </c>
      <c r="B99" s="255">
        <v>70</v>
      </c>
      <c r="C99" s="253">
        <v>0.66</v>
      </c>
      <c r="D99" s="253">
        <v>0.12</v>
      </c>
      <c r="E99" s="253">
        <v>2.2799999999999998</v>
      </c>
      <c r="F99" s="253">
        <v>13.2</v>
      </c>
      <c r="G99" s="255" t="s">
        <v>306</v>
      </c>
      <c r="H99" s="255">
        <v>70</v>
      </c>
    </row>
    <row r="100" spans="1:10" s="295" customFormat="1" ht="36.75" customHeight="1" x14ac:dyDescent="0.3">
      <c r="A100" s="257" t="s">
        <v>294</v>
      </c>
      <c r="B100" s="255">
        <v>60</v>
      </c>
      <c r="C100" s="253">
        <v>4.8</v>
      </c>
      <c r="D100" s="253">
        <v>0.92</v>
      </c>
      <c r="E100" s="253">
        <v>26.2</v>
      </c>
      <c r="F100" s="253">
        <v>147.6</v>
      </c>
      <c r="G100" s="266" t="s">
        <v>295</v>
      </c>
      <c r="H100" s="254">
        <v>13003</v>
      </c>
      <c r="I100" s="355"/>
    </row>
    <row r="101" spans="1:10" s="295" customFormat="1" ht="29.25" customHeight="1" x14ac:dyDescent="0.3">
      <c r="A101" s="256" t="s">
        <v>307</v>
      </c>
      <c r="B101" s="262">
        <v>200</v>
      </c>
      <c r="C101" s="263">
        <v>0.3</v>
      </c>
      <c r="D101" s="263">
        <v>0.1</v>
      </c>
      <c r="E101" s="263">
        <v>8.4</v>
      </c>
      <c r="F101" s="263">
        <v>35.4</v>
      </c>
      <c r="G101" s="255" t="s">
        <v>12</v>
      </c>
      <c r="H101" s="262" t="s">
        <v>304</v>
      </c>
    </row>
    <row r="102" spans="1:10" s="295" customFormat="1" ht="21" customHeight="1" x14ac:dyDescent="0.3">
      <c r="A102" s="258" t="s">
        <v>18</v>
      </c>
      <c r="B102" s="259">
        <f t="shared" ref="B102:F102" si="12">SUM(B98:B101)</f>
        <v>510</v>
      </c>
      <c r="C102" s="259">
        <f t="shared" si="12"/>
        <v>18.54</v>
      </c>
      <c r="D102" s="259">
        <f t="shared" si="12"/>
        <v>17.040000000000003</v>
      </c>
      <c r="E102" s="259">
        <f t="shared" si="12"/>
        <v>71.53</v>
      </c>
      <c r="F102" s="259">
        <f t="shared" si="12"/>
        <v>488.06999999999994</v>
      </c>
      <c r="G102" s="325"/>
      <c r="H102" s="325"/>
      <c r="I102" s="355"/>
    </row>
    <row r="103" spans="1:10" s="295" customFormat="1" ht="21" customHeight="1" x14ac:dyDescent="0.3">
      <c r="A103" s="452" t="s">
        <v>19</v>
      </c>
      <c r="B103" s="453"/>
      <c r="C103" s="453"/>
      <c r="D103" s="453"/>
      <c r="E103" s="453"/>
      <c r="F103" s="453"/>
      <c r="G103" s="453"/>
      <c r="H103" s="454"/>
    </row>
    <row r="104" spans="1:10" s="345" customFormat="1" ht="31.5" customHeight="1" x14ac:dyDescent="0.25">
      <c r="A104" s="251" t="s">
        <v>284</v>
      </c>
      <c r="B104" s="255">
        <v>60</v>
      </c>
      <c r="C104" s="253">
        <v>0.75</v>
      </c>
      <c r="D104" s="253">
        <v>5.32</v>
      </c>
      <c r="E104" s="253">
        <v>4.5</v>
      </c>
      <c r="F104" s="253">
        <v>68.849999999999994</v>
      </c>
      <c r="G104" s="255" t="s">
        <v>12</v>
      </c>
      <c r="H104" s="255" t="s">
        <v>285</v>
      </c>
    </row>
    <row r="105" spans="1:10" s="295" customFormat="1" ht="24" customHeight="1" x14ac:dyDescent="0.3">
      <c r="A105" s="251" t="s">
        <v>242</v>
      </c>
      <c r="B105" s="255">
        <v>250</v>
      </c>
      <c r="C105" s="253">
        <v>4.8600000000000003</v>
      </c>
      <c r="D105" s="253">
        <v>2.96</v>
      </c>
      <c r="E105" s="253">
        <v>13.84</v>
      </c>
      <c r="F105" s="253">
        <v>130</v>
      </c>
      <c r="G105" s="266" t="s">
        <v>297</v>
      </c>
      <c r="H105" s="255" t="s">
        <v>346</v>
      </c>
    </row>
    <row r="106" spans="1:10" s="295" customFormat="1" ht="39" customHeight="1" x14ac:dyDescent="0.3">
      <c r="A106" s="260" t="s">
        <v>355</v>
      </c>
      <c r="B106" s="255">
        <v>120</v>
      </c>
      <c r="C106" s="266">
        <v>10.97</v>
      </c>
      <c r="D106" s="266">
        <v>9.65</v>
      </c>
      <c r="E106" s="266">
        <v>9.8800000000000008</v>
      </c>
      <c r="F106" s="266">
        <v>170</v>
      </c>
      <c r="G106" s="266" t="s">
        <v>312</v>
      </c>
      <c r="H106" s="255" t="s">
        <v>354</v>
      </c>
    </row>
    <row r="107" spans="1:10" s="350" customFormat="1" ht="21.75" customHeight="1" x14ac:dyDescent="0.25">
      <c r="A107" s="270" t="s">
        <v>38</v>
      </c>
      <c r="B107" s="268">
        <v>200</v>
      </c>
      <c r="C107" s="261">
        <v>4.79</v>
      </c>
      <c r="D107" s="261">
        <v>7.21</v>
      </c>
      <c r="E107" s="261">
        <v>48.55</v>
      </c>
      <c r="F107" s="261">
        <v>278.3</v>
      </c>
      <c r="G107" s="268" t="s">
        <v>12</v>
      </c>
      <c r="H107" s="268" t="s">
        <v>39</v>
      </c>
    </row>
    <row r="108" spans="1:10" s="295" customFormat="1" ht="27.75" customHeight="1" x14ac:dyDescent="0.3">
      <c r="A108" s="257" t="s">
        <v>342</v>
      </c>
      <c r="B108" s="255">
        <v>200</v>
      </c>
      <c r="C108" s="253">
        <v>0.1</v>
      </c>
      <c r="D108" s="253">
        <v>0.03</v>
      </c>
      <c r="E108" s="253">
        <v>11</v>
      </c>
      <c r="F108" s="253">
        <v>35</v>
      </c>
      <c r="G108" s="255" t="s">
        <v>297</v>
      </c>
      <c r="H108" s="255" t="s">
        <v>343</v>
      </c>
      <c r="I108" s="343"/>
      <c r="J108" s="344"/>
    </row>
    <row r="109" spans="1:10" s="295" customFormat="1" ht="34.5" customHeight="1" x14ac:dyDescent="0.3">
      <c r="A109" s="257" t="s">
        <v>293</v>
      </c>
      <c r="B109" s="254">
        <v>30</v>
      </c>
      <c r="C109" s="265">
        <v>2.5</v>
      </c>
      <c r="D109" s="265">
        <v>0.5</v>
      </c>
      <c r="E109" s="265">
        <v>12.7</v>
      </c>
      <c r="F109" s="265">
        <v>66.099999999999994</v>
      </c>
      <c r="G109" s="266" t="s">
        <v>298</v>
      </c>
      <c r="H109" s="254">
        <v>8</v>
      </c>
    </row>
    <row r="110" spans="1:10" s="295" customFormat="1" ht="34.5" customHeight="1" x14ac:dyDescent="0.3">
      <c r="A110" s="257" t="s">
        <v>294</v>
      </c>
      <c r="B110" s="255">
        <v>30</v>
      </c>
      <c r="C110" s="253">
        <v>2.4</v>
      </c>
      <c r="D110" s="253">
        <v>0.3</v>
      </c>
      <c r="E110" s="253">
        <v>14.6</v>
      </c>
      <c r="F110" s="253">
        <v>72.599999999999994</v>
      </c>
      <c r="G110" s="266" t="s">
        <v>295</v>
      </c>
      <c r="H110" s="254">
        <v>13003</v>
      </c>
    </row>
    <row r="111" spans="1:10" s="295" customFormat="1" ht="24" customHeight="1" x14ac:dyDescent="0.3">
      <c r="A111" s="278" t="s">
        <v>27</v>
      </c>
      <c r="B111" s="279">
        <f t="shared" ref="B111:F111" si="13">SUM(B104:B110)</f>
        <v>890</v>
      </c>
      <c r="C111" s="259">
        <f t="shared" si="13"/>
        <v>26.37</v>
      </c>
      <c r="D111" s="259">
        <f t="shared" si="13"/>
        <v>25.970000000000002</v>
      </c>
      <c r="E111" s="259">
        <f t="shared" si="13"/>
        <v>115.07</v>
      </c>
      <c r="F111" s="259">
        <f t="shared" si="13"/>
        <v>820.85000000000014</v>
      </c>
      <c r="G111" s="325"/>
      <c r="H111" s="325"/>
    </row>
    <row r="112" spans="1:10" s="295" customFormat="1" ht="24" customHeight="1" x14ac:dyDescent="0.3">
      <c r="A112" s="278" t="s">
        <v>42</v>
      </c>
      <c r="B112" s="325">
        <f>SUM(B104:B110)</f>
        <v>890</v>
      </c>
      <c r="C112" s="259">
        <f>C102+C111</f>
        <v>44.91</v>
      </c>
      <c r="D112" s="259">
        <f t="shared" ref="D112:F112" si="14">D102+D111</f>
        <v>43.010000000000005</v>
      </c>
      <c r="E112" s="259">
        <f t="shared" si="14"/>
        <v>186.6</v>
      </c>
      <c r="F112" s="259">
        <f t="shared" si="14"/>
        <v>1308.92</v>
      </c>
      <c r="G112" s="255"/>
      <c r="H112" s="348"/>
    </row>
    <row r="113" spans="1:11" ht="21" customHeight="1" x14ac:dyDescent="0.3">
      <c r="A113" s="436" t="s">
        <v>331</v>
      </c>
      <c r="B113" s="436"/>
      <c r="C113" s="436"/>
      <c r="D113" s="436"/>
      <c r="E113" s="436"/>
      <c r="F113" s="436"/>
      <c r="G113" s="436"/>
      <c r="H113" s="437"/>
    </row>
    <row r="114" spans="1:11" ht="25.5" customHeight="1" x14ac:dyDescent="0.3">
      <c r="A114" s="401" t="s">
        <v>0</v>
      </c>
      <c r="B114" s="401"/>
      <c r="C114" s="401"/>
      <c r="D114" s="401"/>
      <c r="E114" s="401"/>
      <c r="F114" s="401"/>
      <c r="G114" s="401"/>
      <c r="H114" s="438"/>
    </row>
    <row r="115" spans="1:11" ht="25.5" customHeight="1" x14ac:dyDescent="0.3">
      <c r="A115" s="404" t="s">
        <v>1</v>
      </c>
      <c r="B115" s="441" t="s">
        <v>325</v>
      </c>
      <c r="C115" s="444" t="s">
        <v>327</v>
      </c>
      <c r="D115" s="445"/>
      <c r="E115" s="446"/>
      <c r="F115" s="447" t="s">
        <v>326</v>
      </c>
      <c r="G115" s="96"/>
      <c r="H115" s="18"/>
    </row>
    <row r="116" spans="1:11" s="340" customFormat="1" ht="22.5" customHeight="1" x14ac:dyDescent="0.25">
      <c r="A116" s="439"/>
      <c r="B116" s="442"/>
      <c r="C116" s="372" t="s">
        <v>4</v>
      </c>
      <c r="D116" s="372" t="s">
        <v>5</v>
      </c>
      <c r="E116" s="370" t="s">
        <v>6</v>
      </c>
      <c r="F116" s="448"/>
      <c r="G116" s="370" t="s">
        <v>8</v>
      </c>
      <c r="H116" s="370" t="s">
        <v>9</v>
      </c>
    </row>
    <row r="117" spans="1:11" s="340" customFormat="1" ht="7.5" customHeight="1" x14ac:dyDescent="0.25">
      <c r="A117" s="439"/>
      <c r="B117" s="443"/>
      <c r="C117" s="372"/>
      <c r="D117" s="372"/>
      <c r="E117" s="370"/>
      <c r="F117" s="449"/>
      <c r="G117" s="370"/>
      <c r="H117" s="370"/>
    </row>
    <row r="118" spans="1:11" s="340" customFormat="1" x14ac:dyDescent="0.25">
      <c r="A118" s="440"/>
      <c r="B118" s="320" t="s">
        <v>10</v>
      </c>
      <c r="C118" s="319" t="s">
        <v>10</v>
      </c>
      <c r="D118" s="319" t="s">
        <v>10</v>
      </c>
      <c r="E118" s="318" t="s">
        <v>10</v>
      </c>
      <c r="F118" s="319" t="s">
        <v>11</v>
      </c>
      <c r="G118" s="370"/>
      <c r="H118" s="370"/>
    </row>
    <row r="119" spans="1:11" s="357" customFormat="1" ht="33" customHeight="1" x14ac:dyDescent="0.25">
      <c r="A119" s="251" t="s">
        <v>290</v>
      </c>
      <c r="B119" s="266">
        <v>200</v>
      </c>
      <c r="C119" s="266">
        <v>6.9</v>
      </c>
      <c r="D119" s="266">
        <v>4.96</v>
      </c>
      <c r="E119" s="266">
        <v>37.119999999999997</v>
      </c>
      <c r="F119" s="255">
        <v>225.9</v>
      </c>
      <c r="G119" s="255" t="s">
        <v>12</v>
      </c>
      <c r="H119" s="268" t="s">
        <v>347</v>
      </c>
      <c r="I119" s="356"/>
    </row>
    <row r="120" spans="1:11" s="295" customFormat="1" ht="23.25" customHeight="1" x14ac:dyDescent="0.3">
      <c r="A120" s="256" t="s">
        <v>149</v>
      </c>
      <c r="B120" s="252">
        <v>10</v>
      </c>
      <c r="C120" s="253">
        <v>0.1</v>
      </c>
      <c r="D120" s="253">
        <v>8.3000000000000007</v>
      </c>
      <c r="E120" s="253">
        <v>0.1</v>
      </c>
      <c r="F120" s="253">
        <v>74.900000000000006</v>
      </c>
      <c r="G120" s="255" t="s">
        <v>12</v>
      </c>
      <c r="H120" s="255" t="s">
        <v>15</v>
      </c>
    </row>
    <row r="121" spans="1:11" s="342" customFormat="1" ht="24.75" customHeight="1" x14ac:dyDescent="0.25">
      <c r="A121" s="256" t="s">
        <v>32</v>
      </c>
      <c r="B121" s="255">
        <v>30</v>
      </c>
      <c r="C121" s="253">
        <v>7.02</v>
      </c>
      <c r="D121" s="253">
        <v>5.8</v>
      </c>
      <c r="E121" s="253">
        <v>0</v>
      </c>
      <c r="F121" s="253">
        <v>109.1</v>
      </c>
      <c r="G121" s="255" t="s">
        <v>12</v>
      </c>
      <c r="H121" s="255" t="s">
        <v>279</v>
      </c>
    </row>
    <row r="122" spans="1:11" s="295" customFormat="1" ht="24" customHeight="1" x14ac:dyDescent="0.3">
      <c r="A122" s="256" t="s">
        <v>16</v>
      </c>
      <c r="B122" s="255">
        <v>60</v>
      </c>
      <c r="C122" s="253">
        <v>4.8</v>
      </c>
      <c r="D122" s="253">
        <v>0.6</v>
      </c>
      <c r="E122" s="253">
        <v>31.8</v>
      </c>
      <c r="F122" s="253">
        <v>150</v>
      </c>
      <c r="G122" s="255" t="s">
        <v>313</v>
      </c>
      <c r="H122" s="255">
        <v>125</v>
      </c>
    </row>
    <row r="123" spans="1:11" s="295" customFormat="1" ht="33.75" customHeight="1" x14ac:dyDescent="0.3">
      <c r="A123" s="257" t="s">
        <v>63</v>
      </c>
      <c r="B123" s="255">
        <v>200</v>
      </c>
      <c r="C123" s="253">
        <v>0.3</v>
      </c>
      <c r="D123" s="253">
        <v>0</v>
      </c>
      <c r="E123" s="253">
        <v>6.7</v>
      </c>
      <c r="F123" s="253">
        <v>27.6</v>
      </c>
      <c r="G123" s="255" t="s">
        <v>12</v>
      </c>
      <c r="H123" s="255" t="s">
        <v>64</v>
      </c>
      <c r="J123" s="343"/>
      <c r="K123" s="344"/>
    </row>
    <row r="124" spans="1:11" s="295" customFormat="1" ht="25.5" customHeight="1" x14ac:dyDescent="0.3">
      <c r="A124" s="258" t="s">
        <v>18</v>
      </c>
      <c r="B124" s="259">
        <f t="shared" ref="B124:F124" si="15">SUM(B119:B123)</f>
        <v>500</v>
      </c>
      <c r="C124" s="259">
        <f t="shared" si="15"/>
        <v>19.12</v>
      </c>
      <c r="D124" s="259">
        <f t="shared" si="15"/>
        <v>19.660000000000004</v>
      </c>
      <c r="E124" s="259">
        <f t="shared" si="15"/>
        <v>75.72</v>
      </c>
      <c r="F124" s="259">
        <f t="shared" si="15"/>
        <v>587.5</v>
      </c>
      <c r="G124" s="325"/>
      <c r="H124" s="325"/>
      <c r="I124" s="355"/>
    </row>
    <row r="125" spans="1:11" s="295" customFormat="1" ht="21" customHeight="1" x14ac:dyDescent="0.3">
      <c r="A125" s="455" t="s">
        <v>19</v>
      </c>
      <c r="B125" s="455"/>
      <c r="C125" s="455"/>
      <c r="D125" s="455"/>
      <c r="E125" s="455"/>
      <c r="F125" s="455"/>
      <c r="G125" s="455"/>
      <c r="H125" s="455"/>
    </row>
    <row r="126" spans="1:11" s="295" customFormat="1" ht="49.5" x14ac:dyDescent="0.3">
      <c r="A126" s="257" t="s">
        <v>301</v>
      </c>
      <c r="B126" s="255">
        <v>60</v>
      </c>
      <c r="C126" s="253">
        <v>0.66</v>
      </c>
      <c r="D126" s="253">
        <v>0.12</v>
      </c>
      <c r="E126" s="253">
        <v>2.2799999999999998</v>
      </c>
      <c r="F126" s="253">
        <v>13.2</v>
      </c>
      <c r="G126" s="255" t="s">
        <v>306</v>
      </c>
      <c r="H126" s="255">
        <v>70</v>
      </c>
    </row>
    <row r="127" spans="1:11" s="295" customFormat="1" ht="37.5" customHeight="1" x14ac:dyDescent="0.3">
      <c r="A127" s="251" t="s">
        <v>318</v>
      </c>
      <c r="B127" s="255">
        <v>250</v>
      </c>
      <c r="C127" s="266">
        <v>1.98</v>
      </c>
      <c r="D127" s="266">
        <v>6.93</v>
      </c>
      <c r="E127" s="266">
        <v>16.52</v>
      </c>
      <c r="F127" s="266">
        <v>136.69999999999999</v>
      </c>
      <c r="G127" s="266" t="s">
        <v>296</v>
      </c>
      <c r="H127" s="255">
        <v>104</v>
      </c>
    </row>
    <row r="128" spans="1:11" s="341" customFormat="1" ht="30" customHeight="1" x14ac:dyDescent="0.25">
      <c r="A128" s="260" t="s">
        <v>317</v>
      </c>
      <c r="B128" s="252">
        <v>90</v>
      </c>
      <c r="C128" s="253">
        <v>4.5999999999999996</v>
      </c>
      <c r="D128" s="253">
        <v>9</v>
      </c>
      <c r="E128" s="253">
        <v>8.4499999999999993</v>
      </c>
      <c r="F128" s="253">
        <v>130.1</v>
      </c>
      <c r="G128" s="266" t="s">
        <v>311</v>
      </c>
      <c r="H128" s="255" t="s">
        <v>349</v>
      </c>
    </row>
    <row r="129" spans="1:10" s="341" customFormat="1" ht="22.5" customHeight="1" x14ac:dyDescent="0.25">
      <c r="A129" s="260" t="s">
        <v>291</v>
      </c>
      <c r="B129" s="252">
        <v>150</v>
      </c>
      <c r="C129" s="253">
        <v>13.31</v>
      </c>
      <c r="D129" s="253">
        <v>6.69</v>
      </c>
      <c r="E129" s="253">
        <v>34.19</v>
      </c>
      <c r="F129" s="253">
        <v>249</v>
      </c>
      <c r="G129" s="266" t="s">
        <v>296</v>
      </c>
      <c r="H129" s="255">
        <v>199</v>
      </c>
    </row>
    <row r="130" spans="1:10" s="295" customFormat="1" ht="27.75" customHeight="1" x14ac:dyDescent="0.3">
      <c r="A130" s="257" t="s">
        <v>323</v>
      </c>
      <c r="B130" s="255">
        <v>200</v>
      </c>
      <c r="C130" s="253">
        <v>0.16</v>
      </c>
      <c r="D130" s="253">
        <v>0.16</v>
      </c>
      <c r="E130" s="253">
        <v>23.88</v>
      </c>
      <c r="F130" s="253">
        <v>97.6</v>
      </c>
      <c r="G130" s="255" t="s">
        <v>296</v>
      </c>
      <c r="H130" s="255">
        <v>372</v>
      </c>
      <c r="I130" s="343"/>
      <c r="J130" s="344"/>
    </row>
    <row r="131" spans="1:10" s="295" customFormat="1" ht="34.5" customHeight="1" x14ac:dyDescent="0.3">
      <c r="A131" s="257" t="s">
        <v>293</v>
      </c>
      <c r="B131" s="254">
        <v>30</v>
      </c>
      <c r="C131" s="265">
        <v>2.5</v>
      </c>
      <c r="D131" s="265">
        <v>0.5</v>
      </c>
      <c r="E131" s="265">
        <v>12.7</v>
      </c>
      <c r="F131" s="265">
        <v>66.099999999999994</v>
      </c>
      <c r="G131" s="266" t="s">
        <v>298</v>
      </c>
      <c r="H131" s="254">
        <v>8</v>
      </c>
    </row>
    <row r="132" spans="1:10" s="295" customFormat="1" ht="34.5" customHeight="1" x14ac:dyDescent="0.3">
      <c r="A132" s="257" t="s">
        <v>294</v>
      </c>
      <c r="B132" s="255">
        <v>30</v>
      </c>
      <c r="C132" s="253">
        <v>2.4</v>
      </c>
      <c r="D132" s="253">
        <v>0.3</v>
      </c>
      <c r="E132" s="253">
        <v>14.6</v>
      </c>
      <c r="F132" s="253">
        <v>72.599999999999994</v>
      </c>
      <c r="G132" s="266" t="s">
        <v>295</v>
      </c>
      <c r="H132" s="254">
        <v>13003</v>
      </c>
    </row>
    <row r="133" spans="1:10" s="295" customFormat="1" x14ac:dyDescent="0.3">
      <c r="A133" s="278" t="s">
        <v>27</v>
      </c>
      <c r="B133" s="279">
        <f t="shared" ref="B133:F133" si="16">SUM(B126:B132)</f>
        <v>810</v>
      </c>
      <c r="C133" s="259">
        <f t="shared" si="16"/>
        <v>25.61</v>
      </c>
      <c r="D133" s="259">
        <f t="shared" si="16"/>
        <v>23.700000000000003</v>
      </c>
      <c r="E133" s="259">
        <f t="shared" si="16"/>
        <v>112.61999999999999</v>
      </c>
      <c r="F133" s="259">
        <f t="shared" si="16"/>
        <v>765.30000000000007</v>
      </c>
      <c r="G133" s="325"/>
      <c r="H133" s="325"/>
    </row>
    <row r="134" spans="1:10" s="295" customFormat="1" ht="21" customHeight="1" x14ac:dyDescent="0.3">
      <c r="A134" s="278" t="s">
        <v>42</v>
      </c>
      <c r="B134" s="325">
        <f>SUM(B126:B132)</f>
        <v>810</v>
      </c>
      <c r="C134" s="259">
        <f>C124+C133</f>
        <v>44.730000000000004</v>
      </c>
      <c r="D134" s="259">
        <f t="shared" ref="D134:F134" si="17">D124+D133</f>
        <v>43.360000000000007</v>
      </c>
      <c r="E134" s="259">
        <f t="shared" si="17"/>
        <v>188.33999999999997</v>
      </c>
      <c r="F134" s="259">
        <f t="shared" si="17"/>
        <v>1352.8000000000002</v>
      </c>
      <c r="G134" s="255"/>
      <c r="H134" s="348"/>
    </row>
    <row r="135" spans="1:10" s="295" customFormat="1" ht="21" customHeight="1" x14ac:dyDescent="0.3">
      <c r="A135" s="456" t="s">
        <v>336</v>
      </c>
      <c r="B135" s="456"/>
      <c r="C135" s="456"/>
      <c r="D135" s="456"/>
      <c r="E135" s="456"/>
      <c r="F135" s="456"/>
      <c r="G135" s="456"/>
      <c r="H135" s="457"/>
    </row>
    <row r="136" spans="1:10" s="295" customFormat="1" ht="25.5" customHeight="1" x14ac:dyDescent="0.3">
      <c r="A136" s="458" t="s">
        <v>337</v>
      </c>
      <c r="B136" s="458"/>
      <c r="C136" s="458"/>
      <c r="D136" s="458"/>
      <c r="E136" s="458"/>
      <c r="F136" s="458"/>
      <c r="G136" s="458"/>
      <c r="H136" s="459"/>
    </row>
    <row r="137" spans="1:10" x14ac:dyDescent="0.3">
      <c r="A137" s="465" t="s">
        <v>1</v>
      </c>
      <c r="B137" s="468" t="s">
        <v>325</v>
      </c>
      <c r="C137" s="460" t="s">
        <v>327</v>
      </c>
      <c r="D137" s="461"/>
      <c r="E137" s="462"/>
      <c r="F137" s="471" t="s">
        <v>326</v>
      </c>
      <c r="G137" s="285"/>
      <c r="H137" s="255"/>
    </row>
    <row r="138" spans="1:10" x14ac:dyDescent="0.3">
      <c r="A138" s="466"/>
      <c r="B138" s="469"/>
      <c r="C138" s="463" t="s">
        <v>4</v>
      </c>
      <c r="D138" s="463" t="s">
        <v>5</v>
      </c>
      <c r="E138" s="464" t="s">
        <v>6</v>
      </c>
      <c r="F138" s="472"/>
      <c r="G138" s="464" t="s">
        <v>8</v>
      </c>
      <c r="H138" s="464" t="s">
        <v>9</v>
      </c>
    </row>
    <row r="139" spans="1:10" x14ac:dyDescent="0.3">
      <c r="A139" s="466"/>
      <c r="B139" s="470"/>
      <c r="C139" s="463"/>
      <c r="D139" s="463"/>
      <c r="E139" s="464"/>
      <c r="F139" s="473"/>
      <c r="G139" s="464"/>
      <c r="H139" s="464"/>
    </row>
    <row r="140" spans="1:10" x14ac:dyDescent="0.3">
      <c r="A140" s="467"/>
      <c r="B140" s="286" t="s">
        <v>10</v>
      </c>
      <c r="C140" s="325" t="s">
        <v>10</v>
      </c>
      <c r="D140" s="325" t="s">
        <v>10</v>
      </c>
      <c r="E140" s="326" t="s">
        <v>10</v>
      </c>
      <c r="F140" s="325" t="s">
        <v>11</v>
      </c>
      <c r="G140" s="464"/>
      <c r="H140" s="464"/>
    </row>
    <row r="141" spans="1:10" x14ac:dyDescent="0.3">
      <c r="A141" s="302" t="s">
        <v>121</v>
      </c>
      <c r="B141" s="328">
        <v>150</v>
      </c>
      <c r="C141" s="299">
        <v>8.1999999999999993</v>
      </c>
      <c r="D141" s="299">
        <v>6.5</v>
      </c>
      <c r="E141" s="299">
        <v>42.8</v>
      </c>
      <c r="F141" s="299">
        <v>262.5</v>
      </c>
      <c r="G141" s="329" t="s">
        <v>12</v>
      </c>
      <c r="H141" s="297" t="s">
        <v>122</v>
      </c>
    </row>
    <row r="142" spans="1:10" x14ac:dyDescent="0.3">
      <c r="A142" s="296" t="s">
        <v>358</v>
      </c>
      <c r="B142" s="330">
        <v>100</v>
      </c>
      <c r="C142" s="331">
        <v>4.9000000000000004</v>
      </c>
      <c r="D142" s="331">
        <v>8.5</v>
      </c>
      <c r="E142" s="331">
        <v>4.0199999999999996</v>
      </c>
      <c r="F142" s="331">
        <v>115</v>
      </c>
      <c r="G142" s="332" t="s">
        <v>316</v>
      </c>
      <c r="H142" s="332" t="s">
        <v>363</v>
      </c>
    </row>
    <row r="143" spans="1:10" x14ac:dyDescent="0.3">
      <c r="A143" s="302" t="s">
        <v>302</v>
      </c>
      <c r="B143" s="297">
        <v>60</v>
      </c>
      <c r="C143" s="299">
        <v>1.02</v>
      </c>
      <c r="D143" s="299">
        <v>3</v>
      </c>
      <c r="E143" s="299">
        <v>5.07</v>
      </c>
      <c r="F143" s="299">
        <v>51.42</v>
      </c>
      <c r="G143" s="297" t="s">
        <v>306</v>
      </c>
      <c r="H143" s="297">
        <v>47</v>
      </c>
    </row>
    <row r="144" spans="1:10" ht="33" x14ac:dyDescent="0.3">
      <c r="A144" s="302" t="s">
        <v>294</v>
      </c>
      <c r="B144" s="297">
        <v>30</v>
      </c>
      <c r="C144" s="299">
        <v>2.4</v>
      </c>
      <c r="D144" s="299">
        <v>0.3</v>
      </c>
      <c r="E144" s="299">
        <v>14.6</v>
      </c>
      <c r="F144" s="299">
        <v>72.599999999999994</v>
      </c>
      <c r="G144" s="301" t="s">
        <v>295</v>
      </c>
      <c r="H144" s="329">
        <v>13003</v>
      </c>
    </row>
    <row r="145" spans="1:10" ht="33" x14ac:dyDescent="0.3">
      <c r="A145" s="302" t="s">
        <v>63</v>
      </c>
      <c r="B145" s="297">
        <v>200</v>
      </c>
      <c r="C145" s="299">
        <v>0.3</v>
      </c>
      <c r="D145" s="299">
        <v>0</v>
      </c>
      <c r="E145" s="299">
        <v>6.7</v>
      </c>
      <c r="F145" s="299">
        <v>27.6</v>
      </c>
      <c r="G145" s="297" t="s">
        <v>12</v>
      </c>
      <c r="H145" s="297" t="s">
        <v>64</v>
      </c>
    </row>
    <row r="146" spans="1:10" ht="24.75" customHeight="1" x14ac:dyDescent="0.3">
      <c r="A146" s="327" t="s">
        <v>278</v>
      </c>
      <c r="B146" s="317">
        <f t="shared" ref="B146:F146" si="18">SUM(B141:B145)</f>
        <v>540</v>
      </c>
      <c r="C146" s="259">
        <f t="shared" si="18"/>
        <v>16.82</v>
      </c>
      <c r="D146" s="259">
        <f t="shared" si="18"/>
        <v>18.3</v>
      </c>
      <c r="E146" s="259">
        <f t="shared" si="18"/>
        <v>73.19</v>
      </c>
      <c r="F146" s="259">
        <f t="shared" si="18"/>
        <v>529.12</v>
      </c>
      <c r="G146" s="325"/>
      <c r="H146" s="325"/>
    </row>
    <row r="147" spans="1:10" s="295" customFormat="1" ht="21" customHeight="1" x14ac:dyDescent="0.3">
      <c r="A147" s="452" t="s">
        <v>19</v>
      </c>
      <c r="B147" s="453"/>
      <c r="C147" s="453"/>
      <c r="D147" s="453"/>
      <c r="E147" s="453"/>
      <c r="F147" s="453"/>
      <c r="G147" s="453"/>
      <c r="H147" s="454"/>
    </row>
    <row r="148" spans="1:10" s="345" customFormat="1" ht="43.5" customHeight="1" x14ac:dyDescent="0.25">
      <c r="A148" s="257" t="s">
        <v>359</v>
      </c>
      <c r="B148" s="255">
        <v>60</v>
      </c>
      <c r="C148" s="253">
        <v>1</v>
      </c>
      <c r="D148" s="253">
        <v>3</v>
      </c>
      <c r="E148" s="253">
        <v>26</v>
      </c>
      <c r="F148" s="253">
        <v>153</v>
      </c>
      <c r="G148" s="264" t="s">
        <v>362</v>
      </c>
      <c r="H148" s="255">
        <v>20</v>
      </c>
    </row>
    <row r="149" spans="1:10" s="295" customFormat="1" ht="26.25" customHeight="1" x14ac:dyDescent="0.3">
      <c r="A149" s="251" t="s">
        <v>360</v>
      </c>
      <c r="B149" s="252">
        <v>250</v>
      </c>
      <c r="C149" s="265">
        <v>1.9</v>
      </c>
      <c r="D149" s="253">
        <v>5.5</v>
      </c>
      <c r="E149" s="253">
        <v>7</v>
      </c>
      <c r="F149" s="253">
        <v>147</v>
      </c>
      <c r="G149" s="264" t="s">
        <v>297</v>
      </c>
      <c r="H149" s="255" t="s">
        <v>361</v>
      </c>
    </row>
    <row r="150" spans="1:10" s="295" customFormat="1" ht="25.5" customHeight="1" x14ac:dyDescent="0.3">
      <c r="A150" s="283" t="s">
        <v>288</v>
      </c>
      <c r="B150" s="284">
        <v>200</v>
      </c>
      <c r="C150" s="263">
        <v>15.2</v>
      </c>
      <c r="D150" s="263">
        <v>17</v>
      </c>
      <c r="E150" s="263">
        <v>36.1</v>
      </c>
      <c r="F150" s="263">
        <v>342</v>
      </c>
      <c r="G150" s="264" t="s">
        <v>298</v>
      </c>
      <c r="H150" s="262">
        <v>30</v>
      </c>
    </row>
    <row r="151" spans="1:10" s="295" customFormat="1" ht="27.75" customHeight="1" x14ac:dyDescent="0.3">
      <c r="A151" s="257" t="s">
        <v>305</v>
      </c>
      <c r="B151" s="255">
        <v>200</v>
      </c>
      <c r="C151" s="253">
        <v>0.2</v>
      </c>
      <c r="D151" s="253">
        <v>0</v>
      </c>
      <c r="E151" s="253">
        <v>6.4</v>
      </c>
      <c r="F151" s="253">
        <v>26.4</v>
      </c>
      <c r="G151" s="255" t="s">
        <v>12</v>
      </c>
      <c r="H151" s="255" t="s">
        <v>303</v>
      </c>
      <c r="I151" s="343"/>
      <c r="J151" s="344"/>
    </row>
    <row r="152" spans="1:10" s="295" customFormat="1" ht="34.5" customHeight="1" x14ac:dyDescent="0.3">
      <c r="A152" s="257" t="s">
        <v>293</v>
      </c>
      <c r="B152" s="254">
        <v>30</v>
      </c>
      <c r="C152" s="265">
        <v>2.5</v>
      </c>
      <c r="D152" s="265">
        <v>0.5</v>
      </c>
      <c r="E152" s="265">
        <v>12.7</v>
      </c>
      <c r="F152" s="265">
        <v>66.099999999999994</v>
      </c>
      <c r="G152" s="266" t="s">
        <v>298</v>
      </c>
      <c r="H152" s="254">
        <v>8</v>
      </c>
    </row>
    <row r="153" spans="1:10" s="295" customFormat="1" ht="34.5" customHeight="1" x14ac:dyDescent="0.3">
      <c r="A153" s="257" t="s">
        <v>294</v>
      </c>
      <c r="B153" s="255">
        <v>30</v>
      </c>
      <c r="C153" s="253">
        <v>2.4</v>
      </c>
      <c r="D153" s="253">
        <v>0.3</v>
      </c>
      <c r="E153" s="253">
        <v>14.6</v>
      </c>
      <c r="F153" s="253">
        <v>72.599999999999994</v>
      </c>
      <c r="G153" s="266" t="s">
        <v>295</v>
      </c>
      <c r="H153" s="254">
        <v>13003</v>
      </c>
    </row>
    <row r="154" spans="1:10" s="295" customFormat="1" ht="25.5" customHeight="1" x14ac:dyDescent="0.3">
      <c r="A154" s="278" t="s">
        <v>27</v>
      </c>
      <c r="B154" s="279">
        <f t="shared" ref="B154:F154" si="19">SUM(B148:B153)</f>
        <v>770</v>
      </c>
      <c r="C154" s="259">
        <f t="shared" si="19"/>
        <v>23.199999999999996</v>
      </c>
      <c r="D154" s="259">
        <f t="shared" si="19"/>
        <v>26.3</v>
      </c>
      <c r="E154" s="259">
        <f t="shared" si="19"/>
        <v>102.8</v>
      </c>
      <c r="F154" s="259">
        <f t="shared" si="19"/>
        <v>807.1</v>
      </c>
      <c r="G154" s="325"/>
      <c r="H154" s="325"/>
    </row>
    <row r="155" spans="1:10" s="295" customFormat="1" ht="18.75" customHeight="1" x14ac:dyDescent="0.3">
      <c r="A155" s="278" t="s">
        <v>42</v>
      </c>
      <c r="B155" s="325">
        <f>SUM(B148:B153)</f>
        <v>770</v>
      </c>
      <c r="C155" s="259">
        <f>C146+C154</f>
        <v>40.019999999999996</v>
      </c>
      <c r="D155" s="259">
        <f t="shared" ref="D155:F155" si="20">D146+D154</f>
        <v>44.6</v>
      </c>
      <c r="E155" s="259">
        <f t="shared" si="20"/>
        <v>175.99</v>
      </c>
      <c r="F155" s="259">
        <f t="shared" si="20"/>
        <v>1336.22</v>
      </c>
      <c r="G155" s="255"/>
      <c r="H155" s="348"/>
    </row>
    <row r="156" spans="1:10" ht="21" customHeight="1" x14ac:dyDescent="0.3">
      <c r="A156" s="436" t="s">
        <v>338</v>
      </c>
      <c r="B156" s="436"/>
      <c r="C156" s="436"/>
      <c r="D156" s="436"/>
      <c r="E156" s="436"/>
      <c r="F156" s="436"/>
      <c r="G156" s="436"/>
      <c r="H156" s="437"/>
    </row>
    <row r="157" spans="1:10" ht="25.5" customHeight="1" x14ac:dyDescent="0.3">
      <c r="A157" s="401" t="s">
        <v>339</v>
      </c>
      <c r="B157" s="401"/>
      <c r="C157" s="401"/>
      <c r="D157" s="401"/>
      <c r="E157" s="401"/>
      <c r="F157" s="401"/>
      <c r="G157" s="401"/>
      <c r="H157" s="438"/>
    </row>
    <row r="158" spans="1:10" ht="25.5" customHeight="1" x14ac:dyDescent="0.3">
      <c r="A158" s="404" t="s">
        <v>1</v>
      </c>
      <c r="B158" s="441" t="s">
        <v>325</v>
      </c>
      <c r="C158" s="444" t="s">
        <v>327</v>
      </c>
      <c r="D158" s="445"/>
      <c r="E158" s="446"/>
      <c r="F158" s="447" t="s">
        <v>326</v>
      </c>
      <c r="G158" s="96"/>
      <c r="H158" s="18"/>
    </row>
    <row r="159" spans="1:10" s="340" customFormat="1" ht="22.5" customHeight="1" x14ac:dyDescent="0.25">
      <c r="A159" s="439"/>
      <c r="B159" s="442"/>
      <c r="C159" s="372" t="s">
        <v>4</v>
      </c>
      <c r="D159" s="372" t="s">
        <v>5</v>
      </c>
      <c r="E159" s="370" t="s">
        <v>6</v>
      </c>
      <c r="F159" s="448"/>
      <c r="G159" s="370" t="s">
        <v>8</v>
      </c>
      <c r="H159" s="370" t="s">
        <v>9</v>
      </c>
    </row>
    <row r="160" spans="1:10" s="340" customFormat="1" ht="7.5" customHeight="1" x14ac:dyDescent="0.25">
      <c r="A160" s="439"/>
      <c r="B160" s="443"/>
      <c r="C160" s="372"/>
      <c r="D160" s="372"/>
      <c r="E160" s="370"/>
      <c r="F160" s="449"/>
      <c r="G160" s="370"/>
      <c r="H160" s="370"/>
    </row>
    <row r="161" spans="1:11" s="340" customFormat="1" x14ac:dyDescent="0.25">
      <c r="A161" s="439"/>
      <c r="B161" s="322" t="s">
        <v>10</v>
      </c>
      <c r="C161" s="321" t="s">
        <v>10</v>
      </c>
      <c r="D161" s="321" t="s">
        <v>10</v>
      </c>
      <c r="E161" s="323" t="s">
        <v>10</v>
      </c>
      <c r="F161" s="321" t="s">
        <v>11</v>
      </c>
      <c r="G161" s="447"/>
      <c r="H161" s="447"/>
    </row>
    <row r="162" spans="1:11" s="295" customFormat="1" ht="35.25" customHeight="1" x14ac:dyDescent="0.3">
      <c r="A162" s="303" t="s">
        <v>367</v>
      </c>
      <c r="B162" s="297">
        <v>150</v>
      </c>
      <c r="C162" s="297">
        <v>8.6999999999999993</v>
      </c>
      <c r="D162" s="297">
        <v>12</v>
      </c>
      <c r="E162" s="297">
        <v>38.4</v>
      </c>
      <c r="F162" s="297">
        <v>230.6</v>
      </c>
      <c r="G162" s="297" t="s">
        <v>368</v>
      </c>
      <c r="H162" s="297" t="s">
        <v>369</v>
      </c>
      <c r="I162" s="358"/>
    </row>
    <row r="163" spans="1:11" s="342" customFormat="1" ht="24.75" customHeight="1" x14ac:dyDescent="0.25">
      <c r="A163" s="333" t="s">
        <v>32</v>
      </c>
      <c r="B163" s="334">
        <v>30</v>
      </c>
      <c r="C163" s="335">
        <v>7.02</v>
      </c>
      <c r="D163" s="335">
        <v>5.8</v>
      </c>
      <c r="E163" s="335">
        <v>0</v>
      </c>
      <c r="F163" s="335">
        <v>109.1</v>
      </c>
      <c r="G163" s="334" t="s">
        <v>12</v>
      </c>
      <c r="H163" s="334" t="s">
        <v>279</v>
      </c>
    </row>
    <row r="164" spans="1:11" s="295" customFormat="1" ht="22.5" customHeight="1" x14ac:dyDescent="0.3">
      <c r="A164" s="303" t="s">
        <v>370</v>
      </c>
      <c r="B164" s="301">
        <v>100</v>
      </c>
      <c r="C164" s="301">
        <v>0.4</v>
      </c>
      <c r="D164" s="301">
        <v>0.4</v>
      </c>
      <c r="E164" s="301">
        <v>9.8000000000000007</v>
      </c>
      <c r="F164" s="301">
        <v>47</v>
      </c>
      <c r="G164" s="301" t="s">
        <v>298</v>
      </c>
      <c r="H164" s="297">
        <v>9</v>
      </c>
    </row>
    <row r="165" spans="1:11" s="295" customFormat="1" ht="24" customHeight="1" x14ac:dyDescent="0.3">
      <c r="A165" s="333" t="s">
        <v>16</v>
      </c>
      <c r="B165" s="334">
        <v>30</v>
      </c>
      <c r="C165" s="335">
        <v>2.4</v>
      </c>
      <c r="D165" s="335">
        <v>0.3</v>
      </c>
      <c r="E165" s="335">
        <v>15.9</v>
      </c>
      <c r="F165" s="335">
        <v>75</v>
      </c>
      <c r="G165" s="334" t="s">
        <v>313</v>
      </c>
      <c r="H165" s="334">
        <v>125</v>
      </c>
    </row>
    <row r="166" spans="1:11" s="295" customFormat="1" ht="27.75" customHeight="1" x14ac:dyDescent="0.3">
      <c r="A166" s="257" t="s">
        <v>305</v>
      </c>
      <c r="B166" s="255">
        <v>200</v>
      </c>
      <c r="C166" s="253">
        <v>0.2</v>
      </c>
      <c r="D166" s="253">
        <v>0</v>
      </c>
      <c r="E166" s="253">
        <v>6.4</v>
      </c>
      <c r="F166" s="253">
        <v>26.4</v>
      </c>
      <c r="G166" s="255" t="s">
        <v>12</v>
      </c>
      <c r="H166" s="255" t="s">
        <v>303</v>
      </c>
      <c r="J166" s="343"/>
      <c r="K166" s="344"/>
    </row>
    <row r="167" spans="1:11" s="295" customFormat="1" ht="19.5" customHeight="1" x14ac:dyDescent="0.3">
      <c r="A167" s="278" t="s">
        <v>18</v>
      </c>
      <c r="B167" s="336">
        <f t="shared" ref="B167:F167" si="21">SUM(B162:B166)</f>
        <v>510</v>
      </c>
      <c r="C167" s="336">
        <f t="shared" si="21"/>
        <v>18.719999999999995</v>
      </c>
      <c r="D167" s="336">
        <f t="shared" si="21"/>
        <v>18.5</v>
      </c>
      <c r="E167" s="336">
        <f t="shared" si="21"/>
        <v>70.500000000000014</v>
      </c>
      <c r="F167" s="336">
        <f t="shared" si="21"/>
        <v>488.09999999999997</v>
      </c>
      <c r="G167" s="287"/>
      <c r="H167" s="325"/>
      <c r="I167" s="355"/>
    </row>
    <row r="168" spans="1:11" s="295" customFormat="1" ht="19.5" hidden="1" customHeight="1" x14ac:dyDescent="0.3">
      <c r="A168" s="278" t="s">
        <v>18</v>
      </c>
      <c r="B168" s="336" t="e">
        <f>SUM(#REF!)</f>
        <v>#REF!</v>
      </c>
      <c r="C168" s="336" t="e">
        <f>SUM(#REF!)</f>
        <v>#REF!</v>
      </c>
      <c r="D168" s="336" t="e">
        <f>SUM(#REF!)</f>
        <v>#REF!</v>
      </c>
      <c r="E168" s="336" t="e">
        <f>SUM(#REF!)</f>
        <v>#REF!</v>
      </c>
      <c r="F168" s="336" t="e">
        <f>SUM(#REF!)</f>
        <v>#REF!</v>
      </c>
      <c r="G168" s="287"/>
      <c r="H168" s="325"/>
    </row>
    <row r="169" spans="1:11" s="295" customFormat="1" ht="23.25" customHeight="1" x14ac:dyDescent="0.3">
      <c r="A169" s="450" t="s">
        <v>19</v>
      </c>
      <c r="B169" s="450"/>
      <c r="C169" s="450"/>
      <c r="D169" s="450"/>
      <c r="E169" s="450"/>
      <c r="F169" s="450"/>
      <c r="G169" s="450"/>
      <c r="H169" s="451"/>
    </row>
    <row r="170" spans="1:11" s="345" customFormat="1" ht="31.5" customHeight="1" x14ac:dyDescent="0.25">
      <c r="A170" s="251" t="s">
        <v>309</v>
      </c>
      <c r="B170" s="255">
        <v>60</v>
      </c>
      <c r="C170" s="253">
        <v>2.9</v>
      </c>
      <c r="D170" s="253">
        <v>6.51</v>
      </c>
      <c r="E170" s="253">
        <v>2.1</v>
      </c>
      <c r="F170" s="253">
        <v>66.260000000000005</v>
      </c>
      <c r="G170" s="266" t="s">
        <v>296</v>
      </c>
      <c r="H170" s="255" t="s">
        <v>350</v>
      </c>
    </row>
    <row r="171" spans="1:11" s="295" customFormat="1" ht="38.25" customHeight="1" x14ac:dyDescent="0.3">
      <c r="A171" s="251" t="s">
        <v>300</v>
      </c>
      <c r="B171" s="255">
        <v>250</v>
      </c>
      <c r="C171" s="253">
        <v>1.5</v>
      </c>
      <c r="D171" s="253">
        <v>1.9</v>
      </c>
      <c r="E171" s="253">
        <v>13.2</v>
      </c>
      <c r="F171" s="253">
        <v>76.7</v>
      </c>
      <c r="G171" s="255" t="s">
        <v>12</v>
      </c>
      <c r="H171" s="255" t="s">
        <v>292</v>
      </c>
    </row>
    <row r="172" spans="1:11" s="295" customFormat="1" ht="23.25" customHeight="1" x14ac:dyDescent="0.3">
      <c r="A172" s="256" t="s">
        <v>280</v>
      </c>
      <c r="B172" s="255">
        <v>180</v>
      </c>
      <c r="C172" s="253">
        <v>6</v>
      </c>
      <c r="D172" s="253">
        <v>6.36</v>
      </c>
      <c r="E172" s="253">
        <v>42</v>
      </c>
      <c r="F172" s="253">
        <v>249.6</v>
      </c>
      <c r="G172" s="255" t="s">
        <v>12</v>
      </c>
      <c r="H172" s="255" t="s">
        <v>54</v>
      </c>
    </row>
    <row r="173" spans="1:11" s="295" customFormat="1" ht="39" customHeight="1" x14ac:dyDescent="0.3">
      <c r="A173" s="260" t="s">
        <v>299</v>
      </c>
      <c r="B173" s="255">
        <v>120</v>
      </c>
      <c r="C173" s="266">
        <v>10.97</v>
      </c>
      <c r="D173" s="266">
        <v>9.65</v>
      </c>
      <c r="E173" s="266">
        <v>9.8800000000000008</v>
      </c>
      <c r="F173" s="266">
        <v>170</v>
      </c>
      <c r="G173" s="266" t="s">
        <v>312</v>
      </c>
      <c r="H173" s="255" t="s">
        <v>354</v>
      </c>
    </row>
    <row r="174" spans="1:11" s="295" customFormat="1" ht="27.75" customHeight="1" x14ac:dyDescent="0.3">
      <c r="A174" s="257" t="s">
        <v>342</v>
      </c>
      <c r="B174" s="255">
        <v>200</v>
      </c>
      <c r="C174" s="253">
        <v>0.1</v>
      </c>
      <c r="D174" s="253">
        <v>0.03</v>
      </c>
      <c r="E174" s="253">
        <v>11</v>
      </c>
      <c r="F174" s="253">
        <v>35</v>
      </c>
      <c r="G174" s="255" t="s">
        <v>297</v>
      </c>
      <c r="H174" s="255" t="s">
        <v>343</v>
      </c>
      <c r="I174" s="343"/>
      <c r="J174" s="344"/>
    </row>
    <row r="175" spans="1:11" s="295" customFormat="1" ht="34.5" customHeight="1" x14ac:dyDescent="0.3">
      <c r="A175" s="257" t="s">
        <v>293</v>
      </c>
      <c r="B175" s="255">
        <v>30</v>
      </c>
      <c r="C175" s="253">
        <v>2.5</v>
      </c>
      <c r="D175" s="253">
        <v>0.5</v>
      </c>
      <c r="E175" s="253">
        <v>12.7</v>
      </c>
      <c r="F175" s="253">
        <v>66.099999999999994</v>
      </c>
      <c r="G175" s="266" t="s">
        <v>298</v>
      </c>
      <c r="H175" s="255">
        <v>8</v>
      </c>
    </row>
    <row r="176" spans="1:11" s="295" customFormat="1" ht="34.5" customHeight="1" x14ac:dyDescent="0.3">
      <c r="A176" s="257" t="s">
        <v>294</v>
      </c>
      <c r="B176" s="255">
        <v>30</v>
      </c>
      <c r="C176" s="253">
        <v>2.4</v>
      </c>
      <c r="D176" s="253">
        <v>0.3</v>
      </c>
      <c r="E176" s="253">
        <v>14.6</v>
      </c>
      <c r="F176" s="253">
        <v>72.599999999999994</v>
      </c>
      <c r="G176" s="266" t="s">
        <v>295</v>
      </c>
      <c r="H176" s="255">
        <v>13003</v>
      </c>
    </row>
    <row r="177" spans="1:8" s="295" customFormat="1" ht="24" customHeight="1" x14ac:dyDescent="0.3">
      <c r="A177" s="278" t="s">
        <v>27</v>
      </c>
      <c r="B177" s="359">
        <f>SUM(B170:B176)</f>
        <v>870</v>
      </c>
      <c r="C177" s="336">
        <f>SUM(C170:C176)</f>
        <v>26.37</v>
      </c>
      <c r="D177" s="336">
        <f t="shared" ref="D177:F177" si="22">SUM(D170:D176)</f>
        <v>25.250000000000004</v>
      </c>
      <c r="E177" s="336">
        <f t="shared" si="22"/>
        <v>105.47999999999999</v>
      </c>
      <c r="F177" s="336">
        <f t="shared" si="22"/>
        <v>736.26</v>
      </c>
      <c r="G177" s="287"/>
      <c r="H177" s="325"/>
    </row>
    <row r="178" spans="1:8" s="295" customFormat="1" ht="21.75" customHeight="1" x14ac:dyDescent="0.3">
      <c r="A178" s="278" t="s">
        <v>42</v>
      </c>
      <c r="B178" s="285"/>
      <c r="C178" s="336">
        <f>C167+C177</f>
        <v>45.089999999999996</v>
      </c>
      <c r="D178" s="336">
        <f t="shared" ref="D178:F178" si="23">D167+D177</f>
        <v>43.75</v>
      </c>
      <c r="E178" s="336">
        <f t="shared" si="23"/>
        <v>175.98000000000002</v>
      </c>
      <c r="F178" s="336">
        <f t="shared" si="23"/>
        <v>1224.3599999999999</v>
      </c>
      <c r="G178" s="285"/>
      <c r="H178" s="348"/>
    </row>
    <row r="179" spans="1:8" ht="21" customHeight="1" x14ac:dyDescent="0.3">
      <c r="A179" s="436" t="s">
        <v>340</v>
      </c>
      <c r="B179" s="436"/>
      <c r="C179" s="436"/>
      <c r="D179" s="436"/>
      <c r="E179" s="436"/>
      <c r="F179" s="436"/>
      <c r="G179" s="436"/>
      <c r="H179" s="437"/>
    </row>
    <row r="180" spans="1:8" ht="25.5" customHeight="1" x14ac:dyDescent="0.3">
      <c r="A180" s="401" t="s">
        <v>339</v>
      </c>
      <c r="B180" s="401"/>
      <c r="C180" s="401"/>
      <c r="D180" s="401"/>
      <c r="E180" s="401"/>
      <c r="F180" s="401"/>
      <c r="G180" s="401"/>
      <c r="H180" s="438"/>
    </row>
    <row r="181" spans="1:8" x14ac:dyDescent="0.3">
      <c r="A181" s="404" t="s">
        <v>1</v>
      </c>
      <c r="B181" s="441" t="s">
        <v>325</v>
      </c>
      <c r="C181" s="444" t="s">
        <v>327</v>
      </c>
      <c r="D181" s="445"/>
      <c r="E181" s="446"/>
      <c r="F181" s="447" t="s">
        <v>326</v>
      </c>
      <c r="G181" s="96"/>
      <c r="H181" s="18"/>
    </row>
    <row r="182" spans="1:8" x14ac:dyDescent="0.3">
      <c r="A182" s="439"/>
      <c r="B182" s="442"/>
      <c r="C182" s="372" t="s">
        <v>4</v>
      </c>
      <c r="D182" s="372" t="s">
        <v>5</v>
      </c>
      <c r="E182" s="370" t="s">
        <v>6</v>
      </c>
      <c r="F182" s="448"/>
      <c r="G182" s="370" t="s">
        <v>8</v>
      </c>
      <c r="H182" s="370" t="s">
        <v>9</v>
      </c>
    </row>
    <row r="183" spans="1:8" x14ac:dyDescent="0.3">
      <c r="A183" s="439"/>
      <c r="B183" s="443"/>
      <c r="C183" s="372"/>
      <c r="D183" s="372"/>
      <c r="E183" s="370"/>
      <c r="F183" s="449"/>
      <c r="G183" s="370"/>
      <c r="H183" s="370"/>
    </row>
    <row r="184" spans="1:8" x14ac:dyDescent="0.3">
      <c r="A184" s="440"/>
      <c r="B184" s="320" t="s">
        <v>10</v>
      </c>
      <c r="C184" s="319" t="s">
        <v>10</v>
      </c>
      <c r="D184" s="319" t="s">
        <v>10</v>
      </c>
      <c r="E184" s="318" t="s">
        <v>10</v>
      </c>
      <c r="F184" s="319" t="s">
        <v>11</v>
      </c>
      <c r="G184" s="370"/>
      <c r="H184" s="370"/>
    </row>
    <row r="185" spans="1:8" ht="31.5" x14ac:dyDescent="0.3">
      <c r="A185" s="283" t="s">
        <v>288</v>
      </c>
      <c r="B185" s="284">
        <v>180</v>
      </c>
      <c r="C185" s="263">
        <v>13.68</v>
      </c>
      <c r="D185" s="263">
        <v>15.68</v>
      </c>
      <c r="E185" s="263">
        <v>32.520000000000003</v>
      </c>
      <c r="F185" s="263">
        <v>307.68</v>
      </c>
      <c r="G185" s="264" t="s">
        <v>298</v>
      </c>
      <c r="H185" s="262">
        <v>30</v>
      </c>
    </row>
    <row r="186" spans="1:8" ht="49.5" x14ac:dyDescent="0.3">
      <c r="A186" s="257" t="s">
        <v>301</v>
      </c>
      <c r="B186" s="255">
        <v>100</v>
      </c>
      <c r="C186" s="253">
        <v>1.1000000000000001</v>
      </c>
      <c r="D186" s="253">
        <v>0.2</v>
      </c>
      <c r="E186" s="253">
        <v>3.8</v>
      </c>
      <c r="F186" s="253">
        <v>22</v>
      </c>
      <c r="G186" s="255" t="s">
        <v>306</v>
      </c>
      <c r="H186" s="255">
        <v>71</v>
      </c>
    </row>
    <row r="187" spans="1:8" ht="33" x14ac:dyDescent="0.3">
      <c r="A187" s="257" t="s">
        <v>294</v>
      </c>
      <c r="B187" s="255">
        <v>30</v>
      </c>
      <c r="C187" s="253">
        <v>2.4</v>
      </c>
      <c r="D187" s="253">
        <v>0.3</v>
      </c>
      <c r="E187" s="253">
        <v>14.6</v>
      </c>
      <c r="F187" s="253">
        <v>72.599999999999994</v>
      </c>
      <c r="G187" s="266" t="s">
        <v>295</v>
      </c>
      <c r="H187" s="254">
        <v>13003</v>
      </c>
    </row>
    <row r="188" spans="1:8" ht="33" x14ac:dyDescent="0.3">
      <c r="A188" s="257" t="s">
        <v>281</v>
      </c>
      <c r="B188" s="262">
        <v>200</v>
      </c>
      <c r="C188" s="263">
        <v>0.35</v>
      </c>
      <c r="D188" s="263">
        <v>0.08</v>
      </c>
      <c r="E188" s="263">
        <v>29.85</v>
      </c>
      <c r="F188" s="263">
        <v>122</v>
      </c>
      <c r="G188" s="264" t="s">
        <v>296</v>
      </c>
      <c r="H188" s="262">
        <v>348</v>
      </c>
    </row>
    <row r="189" spans="1:8" ht="23.25" customHeight="1" x14ac:dyDescent="0.3">
      <c r="A189" s="288" t="s">
        <v>18</v>
      </c>
      <c r="B189" s="289">
        <f>SUM(B185+B186+B187+B188)</f>
        <v>510</v>
      </c>
      <c r="C189" s="281">
        <f>SUM(C185:C188)</f>
        <v>17.53</v>
      </c>
      <c r="D189" s="281">
        <f t="shared" ref="D189:F189" si="24">SUM(D185:D188)</f>
        <v>16.259999999999998</v>
      </c>
      <c r="E189" s="281">
        <f t="shared" si="24"/>
        <v>80.77000000000001</v>
      </c>
      <c r="F189" s="281">
        <f t="shared" si="24"/>
        <v>524.28</v>
      </c>
      <c r="G189" s="282"/>
      <c r="H189" s="282"/>
    </row>
    <row r="190" spans="1:8" s="295" customFormat="1" ht="21" customHeight="1" x14ac:dyDescent="0.3">
      <c r="A190" s="434" t="s">
        <v>19</v>
      </c>
      <c r="B190" s="434"/>
      <c r="C190" s="434"/>
      <c r="D190" s="434"/>
      <c r="E190" s="434"/>
      <c r="F190" s="434"/>
      <c r="G190" s="434"/>
      <c r="H190" s="435"/>
    </row>
    <row r="191" spans="1:8" s="295" customFormat="1" ht="24" customHeight="1" x14ac:dyDescent="0.3">
      <c r="A191" s="257" t="s">
        <v>302</v>
      </c>
      <c r="B191" s="255">
        <v>60</v>
      </c>
      <c r="C191" s="253">
        <v>1.02</v>
      </c>
      <c r="D191" s="253">
        <v>3</v>
      </c>
      <c r="E191" s="253">
        <v>5.07</v>
      </c>
      <c r="F191" s="253">
        <v>51.42</v>
      </c>
      <c r="G191" s="255" t="s">
        <v>306</v>
      </c>
      <c r="H191" s="255">
        <v>47</v>
      </c>
    </row>
    <row r="192" spans="1:8" s="295" customFormat="1" ht="30.75" customHeight="1" x14ac:dyDescent="0.3">
      <c r="A192" s="251" t="s">
        <v>219</v>
      </c>
      <c r="B192" s="255">
        <v>250</v>
      </c>
      <c r="C192" s="253">
        <v>3.6</v>
      </c>
      <c r="D192" s="253">
        <v>6.5</v>
      </c>
      <c r="E192" s="253">
        <v>12.1</v>
      </c>
      <c r="F192" s="253">
        <v>121</v>
      </c>
      <c r="G192" s="255" t="s">
        <v>12</v>
      </c>
      <c r="H192" s="255" t="s">
        <v>321</v>
      </c>
    </row>
    <row r="193" spans="1:8" s="295" customFormat="1" ht="28.5" customHeight="1" x14ac:dyDescent="0.3">
      <c r="A193" s="257" t="s">
        <v>121</v>
      </c>
      <c r="B193" s="269">
        <v>150</v>
      </c>
      <c r="C193" s="253">
        <v>8.1999999999999993</v>
      </c>
      <c r="D193" s="253">
        <v>6.5</v>
      </c>
      <c r="E193" s="253">
        <v>42.8</v>
      </c>
      <c r="F193" s="253">
        <v>262.5</v>
      </c>
      <c r="G193" s="254" t="s">
        <v>12</v>
      </c>
      <c r="H193" s="255" t="s">
        <v>122</v>
      </c>
    </row>
    <row r="194" spans="1:8" s="350" customFormat="1" ht="27" customHeight="1" x14ac:dyDescent="0.25">
      <c r="A194" s="260" t="s">
        <v>358</v>
      </c>
      <c r="B194" s="294">
        <v>100</v>
      </c>
      <c r="C194" s="261">
        <v>4.9000000000000004</v>
      </c>
      <c r="D194" s="261">
        <v>8.5</v>
      </c>
      <c r="E194" s="261">
        <v>4.0199999999999996</v>
      </c>
      <c r="F194" s="261">
        <v>115</v>
      </c>
      <c r="G194" s="268" t="s">
        <v>316</v>
      </c>
      <c r="H194" s="268" t="s">
        <v>363</v>
      </c>
    </row>
    <row r="195" spans="1:8" s="295" customFormat="1" ht="31.5" customHeight="1" x14ac:dyDescent="0.3">
      <c r="A195" s="256" t="s">
        <v>23</v>
      </c>
      <c r="B195" s="262">
        <v>200</v>
      </c>
      <c r="C195" s="263">
        <v>0.6</v>
      </c>
      <c r="D195" s="263">
        <v>0</v>
      </c>
      <c r="E195" s="263">
        <v>22.7</v>
      </c>
      <c r="F195" s="263">
        <v>93.2</v>
      </c>
      <c r="G195" s="254" t="s">
        <v>12</v>
      </c>
      <c r="H195" s="262" t="s">
        <v>24</v>
      </c>
    </row>
    <row r="196" spans="1:8" s="295" customFormat="1" ht="34.5" customHeight="1" x14ac:dyDescent="0.3">
      <c r="A196" s="257" t="s">
        <v>293</v>
      </c>
      <c r="B196" s="254">
        <v>30</v>
      </c>
      <c r="C196" s="265">
        <v>2.5</v>
      </c>
      <c r="D196" s="265">
        <v>0.5</v>
      </c>
      <c r="E196" s="265">
        <v>12.7</v>
      </c>
      <c r="F196" s="265">
        <v>66.099999999999994</v>
      </c>
      <c r="G196" s="266" t="s">
        <v>298</v>
      </c>
      <c r="H196" s="254">
        <v>8</v>
      </c>
    </row>
    <row r="197" spans="1:8" s="295" customFormat="1" ht="34.5" customHeight="1" x14ac:dyDescent="0.3">
      <c r="A197" s="257" t="s">
        <v>294</v>
      </c>
      <c r="B197" s="255">
        <v>30</v>
      </c>
      <c r="C197" s="253">
        <v>2.4</v>
      </c>
      <c r="D197" s="253">
        <v>0.3</v>
      </c>
      <c r="E197" s="253">
        <v>14.6</v>
      </c>
      <c r="F197" s="253">
        <v>72.599999999999994</v>
      </c>
      <c r="G197" s="266" t="s">
        <v>295</v>
      </c>
      <c r="H197" s="254">
        <v>13003</v>
      </c>
    </row>
    <row r="198" spans="1:8" s="295" customFormat="1" ht="19.5" customHeight="1" x14ac:dyDescent="0.3">
      <c r="A198" s="267" t="s">
        <v>27</v>
      </c>
      <c r="B198" s="292">
        <f>SUM(B191:B197)</f>
        <v>820</v>
      </c>
      <c r="C198" s="291">
        <f>SUM(C191:C197)</f>
        <v>23.22</v>
      </c>
      <c r="D198" s="291">
        <f t="shared" ref="D198:F198" si="25">SUM(D191:D197)</f>
        <v>25.3</v>
      </c>
      <c r="E198" s="291">
        <f t="shared" si="25"/>
        <v>113.99</v>
      </c>
      <c r="F198" s="291">
        <f t="shared" si="25"/>
        <v>781.82000000000016</v>
      </c>
      <c r="G198" s="324"/>
      <c r="H198" s="324"/>
    </row>
    <row r="199" spans="1:8" s="295" customFormat="1" ht="20.25" customHeight="1" x14ac:dyDescent="0.3">
      <c r="A199" s="278" t="s">
        <v>42</v>
      </c>
      <c r="B199" s="255"/>
      <c r="C199" s="259">
        <f>C189+C198</f>
        <v>40.75</v>
      </c>
      <c r="D199" s="259">
        <f t="shared" ref="D199:F199" si="26">D189+D198</f>
        <v>41.56</v>
      </c>
      <c r="E199" s="259">
        <f t="shared" si="26"/>
        <v>194.76</v>
      </c>
      <c r="F199" s="259">
        <f t="shared" si="26"/>
        <v>1306.1000000000001</v>
      </c>
      <c r="G199" s="255"/>
      <c r="H199" s="348"/>
    </row>
    <row r="200" spans="1:8" ht="21" customHeight="1" x14ac:dyDescent="0.3">
      <c r="A200" s="436" t="s">
        <v>341</v>
      </c>
      <c r="B200" s="436"/>
      <c r="C200" s="436"/>
      <c r="D200" s="436"/>
      <c r="E200" s="436"/>
      <c r="F200" s="436"/>
      <c r="G200" s="436"/>
      <c r="H200" s="437"/>
    </row>
    <row r="201" spans="1:8" ht="25.5" customHeight="1" x14ac:dyDescent="0.3">
      <c r="A201" s="401" t="s">
        <v>339</v>
      </c>
      <c r="B201" s="401"/>
      <c r="C201" s="401"/>
      <c r="D201" s="401"/>
      <c r="E201" s="401"/>
      <c r="F201" s="401"/>
      <c r="G201" s="401"/>
      <c r="H201" s="438"/>
    </row>
    <row r="202" spans="1:8" x14ac:dyDescent="0.3">
      <c r="A202" s="404" t="s">
        <v>1</v>
      </c>
      <c r="B202" s="441" t="s">
        <v>325</v>
      </c>
      <c r="C202" s="444" t="s">
        <v>327</v>
      </c>
      <c r="D202" s="445"/>
      <c r="E202" s="446"/>
      <c r="F202" s="447" t="s">
        <v>326</v>
      </c>
      <c r="G202" s="96"/>
      <c r="H202" s="18"/>
    </row>
    <row r="203" spans="1:8" x14ac:dyDescent="0.3">
      <c r="A203" s="439"/>
      <c r="B203" s="442"/>
      <c r="C203" s="372" t="s">
        <v>4</v>
      </c>
      <c r="D203" s="372" t="s">
        <v>5</v>
      </c>
      <c r="E203" s="370" t="s">
        <v>6</v>
      </c>
      <c r="F203" s="448"/>
      <c r="G203" s="370" t="s">
        <v>8</v>
      </c>
      <c r="H203" s="370" t="s">
        <v>9</v>
      </c>
    </row>
    <row r="204" spans="1:8" x14ac:dyDescent="0.3">
      <c r="A204" s="439"/>
      <c r="B204" s="443"/>
      <c r="C204" s="372"/>
      <c r="D204" s="372"/>
      <c r="E204" s="370"/>
      <c r="F204" s="449"/>
      <c r="G204" s="370"/>
      <c r="H204" s="370"/>
    </row>
    <row r="205" spans="1:8" x14ac:dyDescent="0.3">
      <c r="A205" s="440"/>
      <c r="B205" s="320" t="s">
        <v>10</v>
      </c>
      <c r="C205" s="319" t="s">
        <v>10</v>
      </c>
      <c r="D205" s="319" t="s">
        <v>10</v>
      </c>
      <c r="E205" s="318" t="s">
        <v>10</v>
      </c>
      <c r="F205" s="319" t="s">
        <v>11</v>
      </c>
      <c r="G205" s="370"/>
      <c r="H205" s="370"/>
    </row>
    <row r="206" spans="1:8" x14ac:dyDescent="0.3">
      <c r="A206" s="337" t="s">
        <v>286</v>
      </c>
      <c r="B206" s="338">
        <v>200</v>
      </c>
      <c r="C206" s="338">
        <v>14.1</v>
      </c>
      <c r="D206" s="338">
        <v>15.8</v>
      </c>
      <c r="E206" s="338">
        <v>25.6</v>
      </c>
      <c r="F206" s="338">
        <v>306.3</v>
      </c>
      <c r="G206" s="338" t="s">
        <v>12</v>
      </c>
      <c r="H206" s="338" t="s">
        <v>348</v>
      </c>
    </row>
    <row r="207" spans="1:8" ht="49.5" x14ac:dyDescent="0.3">
      <c r="A207" s="303" t="s">
        <v>301</v>
      </c>
      <c r="B207" s="297">
        <v>70</v>
      </c>
      <c r="C207" s="297">
        <v>0.66</v>
      </c>
      <c r="D207" s="297">
        <v>0.12</v>
      </c>
      <c r="E207" s="297">
        <v>2.2799999999999998</v>
      </c>
      <c r="F207" s="297">
        <v>13.2</v>
      </c>
      <c r="G207" s="297" t="s">
        <v>306</v>
      </c>
      <c r="H207" s="297">
        <v>70</v>
      </c>
    </row>
    <row r="208" spans="1:8" ht="33" x14ac:dyDescent="0.3">
      <c r="A208" s="303" t="s">
        <v>366</v>
      </c>
      <c r="B208" s="297">
        <v>30</v>
      </c>
      <c r="C208" s="297">
        <v>2.4</v>
      </c>
      <c r="D208" s="297">
        <v>0.3</v>
      </c>
      <c r="E208" s="297">
        <v>14.6</v>
      </c>
      <c r="F208" s="297">
        <v>72.599999999999994</v>
      </c>
      <c r="G208" s="301" t="s">
        <v>295</v>
      </c>
      <c r="H208" s="297">
        <v>13003</v>
      </c>
    </row>
    <row r="209" spans="1:13" ht="33" x14ac:dyDescent="0.3">
      <c r="A209" s="303" t="s">
        <v>281</v>
      </c>
      <c r="B209" s="297">
        <v>200</v>
      </c>
      <c r="C209" s="297">
        <v>0.35</v>
      </c>
      <c r="D209" s="297">
        <v>0.08</v>
      </c>
      <c r="E209" s="297">
        <v>29.85</v>
      </c>
      <c r="F209" s="297">
        <v>122</v>
      </c>
      <c r="G209" s="339" t="s">
        <v>296</v>
      </c>
      <c r="H209" s="297">
        <v>348</v>
      </c>
    </row>
    <row r="210" spans="1:13" x14ac:dyDescent="0.3">
      <c r="A210" s="258" t="s">
        <v>18</v>
      </c>
      <c r="B210" s="259">
        <f t="shared" ref="B210:F210" si="27">SUM(B206:B209)</f>
        <v>500</v>
      </c>
      <c r="C210" s="259">
        <f t="shared" si="27"/>
        <v>17.510000000000002</v>
      </c>
      <c r="D210" s="259">
        <f t="shared" si="27"/>
        <v>16.299999999999997</v>
      </c>
      <c r="E210" s="259">
        <f t="shared" si="27"/>
        <v>72.330000000000013</v>
      </c>
      <c r="F210" s="259">
        <f t="shared" si="27"/>
        <v>514.1</v>
      </c>
      <c r="G210" s="325"/>
      <c r="H210" s="325"/>
    </row>
    <row r="211" spans="1:13" s="295" customFormat="1" ht="21" customHeight="1" x14ac:dyDescent="0.3">
      <c r="A211" s="432" t="s">
        <v>19</v>
      </c>
      <c r="B211" s="432"/>
      <c r="C211" s="432"/>
      <c r="D211" s="432"/>
      <c r="E211" s="432"/>
      <c r="F211" s="432"/>
      <c r="G211" s="432"/>
      <c r="H211" s="433"/>
    </row>
    <row r="212" spans="1:13" s="295" customFormat="1" ht="48.75" customHeight="1" x14ac:dyDescent="0.3">
      <c r="A212" s="302" t="s">
        <v>301</v>
      </c>
      <c r="B212" s="297">
        <v>60</v>
      </c>
      <c r="C212" s="299">
        <v>0.66</v>
      </c>
      <c r="D212" s="299">
        <v>0.12</v>
      </c>
      <c r="E212" s="299">
        <v>2.2799999999999998</v>
      </c>
      <c r="F212" s="299">
        <v>13.2</v>
      </c>
      <c r="G212" s="297" t="s">
        <v>306</v>
      </c>
      <c r="H212" s="297">
        <v>70</v>
      </c>
    </row>
    <row r="213" spans="1:13" s="295" customFormat="1" ht="37.5" customHeight="1" x14ac:dyDescent="0.3">
      <c r="A213" s="303" t="s">
        <v>371</v>
      </c>
      <c r="B213" s="297">
        <v>250</v>
      </c>
      <c r="C213" s="301">
        <v>7.9</v>
      </c>
      <c r="D213" s="301">
        <v>8.9</v>
      </c>
      <c r="E213" s="301">
        <v>23.8</v>
      </c>
      <c r="F213" s="301">
        <v>190.8</v>
      </c>
      <c r="G213" s="297" t="s">
        <v>12</v>
      </c>
      <c r="H213" s="297" t="s">
        <v>372</v>
      </c>
    </row>
    <row r="214" spans="1:13" s="350" customFormat="1" ht="28.5" customHeight="1" x14ac:dyDescent="0.25">
      <c r="A214" s="360" t="s">
        <v>322</v>
      </c>
      <c r="B214" s="264">
        <v>100</v>
      </c>
      <c r="C214" s="361">
        <v>8.24</v>
      </c>
      <c r="D214" s="361">
        <v>9.57</v>
      </c>
      <c r="E214" s="361">
        <v>22.5</v>
      </c>
      <c r="F214" s="264">
        <v>210.8</v>
      </c>
      <c r="G214" s="255" t="s">
        <v>297</v>
      </c>
      <c r="H214" s="361" t="s">
        <v>357</v>
      </c>
      <c r="I214" s="362"/>
      <c r="J214" s="363"/>
      <c r="K214" s="364"/>
      <c r="L214" s="364"/>
      <c r="M214" s="364"/>
    </row>
    <row r="215" spans="1:13" s="295" customFormat="1" ht="26.25" customHeight="1" x14ac:dyDescent="0.3">
      <c r="A215" s="260" t="s">
        <v>59</v>
      </c>
      <c r="B215" s="252">
        <v>180</v>
      </c>
      <c r="C215" s="253">
        <v>3.6</v>
      </c>
      <c r="D215" s="253">
        <v>6.84</v>
      </c>
      <c r="E215" s="253">
        <v>28.44</v>
      </c>
      <c r="F215" s="253">
        <v>189.96</v>
      </c>
      <c r="G215" s="255" t="s">
        <v>12</v>
      </c>
      <c r="H215" s="255" t="s">
        <v>287</v>
      </c>
    </row>
    <row r="216" spans="1:13" s="295" customFormat="1" ht="27.75" customHeight="1" x14ac:dyDescent="0.3">
      <c r="A216" s="257" t="s">
        <v>305</v>
      </c>
      <c r="B216" s="255">
        <v>200</v>
      </c>
      <c r="C216" s="253">
        <v>0.2</v>
      </c>
      <c r="D216" s="253">
        <v>0</v>
      </c>
      <c r="E216" s="253">
        <v>6.4</v>
      </c>
      <c r="F216" s="253">
        <v>26.4</v>
      </c>
      <c r="G216" s="255" t="s">
        <v>12</v>
      </c>
      <c r="H216" s="255" t="s">
        <v>303</v>
      </c>
      <c r="J216" s="343"/>
      <c r="K216" s="344"/>
    </row>
    <row r="217" spans="1:13" s="295" customFormat="1" ht="34.5" customHeight="1" x14ac:dyDescent="0.3">
      <c r="A217" s="257" t="s">
        <v>293</v>
      </c>
      <c r="B217" s="254">
        <v>30</v>
      </c>
      <c r="C217" s="265">
        <v>2.5</v>
      </c>
      <c r="D217" s="265">
        <v>0.5</v>
      </c>
      <c r="E217" s="265">
        <v>12.7</v>
      </c>
      <c r="F217" s="265">
        <v>66.099999999999994</v>
      </c>
      <c r="G217" s="266" t="s">
        <v>298</v>
      </c>
      <c r="H217" s="254">
        <v>8</v>
      </c>
    </row>
    <row r="218" spans="1:13" s="295" customFormat="1" ht="34.5" customHeight="1" x14ac:dyDescent="0.3">
      <c r="A218" s="257" t="s">
        <v>294</v>
      </c>
      <c r="B218" s="255">
        <v>30</v>
      </c>
      <c r="C218" s="253">
        <v>2.4</v>
      </c>
      <c r="D218" s="253">
        <v>0.3</v>
      </c>
      <c r="E218" s="253">
        <v>14.6</v>
      </c>
      <c r="F218" s="253">
        <v>72.599999999999994</v>
      </c>
      <c r="G218" s="266" t="s">
        <v>295</v>
      </c>
      <c r="H218" s="254">
        <v>13003</v>
      </c>
    </row>
    <row r="219" spans="1:13" s="295" customFormat="1" ht="21.75" customHeight="1" x14ac:dyDescent="0.3">
      <c r="A219" s="267" t="s">
        <v>27</v>
      </c>
      <c r="B219" s="292">
        <f>SUM(B212:B218)</f>
        <v>850</v>
      </c>
      <c r="C219" s="291">
        <f>SUM(C212:C218)</f>
        <v>25.5</v>
      </c>
      <c r="D219" s="291">
        <f t="shared" ref="D219:F219" si="28">SUM(D212:D218)</f>
        <v>26.23</v>
      </c>
      <c r="E219" s="291">
        <f t="shared" si="28"/>
        <v>110.72</v>
      </c>
      <c r="F219" s="291">
        <f t="shared" si="28"/>
        <v>769.86</v>
      </c>
      <c r="G219" s="324"/>
      <c r="H219" s="324"/>
    </row>
    <row r="220" spans="1:13" s="295" customFormat="1" ht="18" customHeight="1" x14ac:dyDescent="0.3">
      <c r="A220" s="278" t="s">
        <v>42</v>
      </c>
      <c r="B220" s="255"/>
      <c r="C220" s="259">
        <f>C210+C219</f>
        <v>43.010000000000005</v>
      </c>
      <c r="D220" s="259">
        <f t="shared" ref="D220:F220" si="29">D210+D219</f>
        <v>42.53</v>
      </c>
      <c r="E220" s="259">
        <f t="shared" si="29"/>
        <v>183.05</v>
      </c>
      <c r="F220" s="259">
        <f t="shared" si="29"/>
        <v>1283.96</v>
      </c>
      <c r="G220" s="255"/>
      <c r="H220" s="348"/>
    </row>
    <row r="221" spans="1:13" x14ac:dyDescent="0.3">
      <c r="A221" s="365"/>
      <c r="B221" s="307"/>
      <c r="C221" s="307"/>
      <c r="D221" s="307"/>
      <c r="E221" s="307"/>
      <c r="F221" s="307"/>
      <c r="G221" s="307"/>
      <c r="H221" s="308"/>
    </row>
    <row r="222" spans="1:13" x14ac:dyDescent="0.3">
      <c r="A222" s="137" t="s">
        <v>375</v>
      </c>
      <c r="B222" s="319"/>
      <c r="C222" s="319"/>
      <c r="D222" s="319"/>
      <c r="E222" s="319"/>
      <c r="F222" s="319"/>
      <c r="G222" s="319"/>
      <c r="H222" s="319"/>
    </row>
    <row r="223" spans="1:13" x14ac:dyDescent="0.3">
      <c r="A223" s="137" t="s">
        <v>133</v>
      </c>
      <c r="B223" s="319"/>
      <c r="C223" s="319" t="s">
        <v>69</v>
      </c>
      <c r="D223" s="319" t="s">
        <v>376</v>
      </c>
      <c r="E223" s="319" t="s">
        <v>377</v>
      </c>
      <c r="F223" s="319" t="s">
        <v>11</v>
      </c>
      <c r="G223" s="319"/>
      <c r="H223" s="319"/>
    </row>
    <row r="224" spans="1:13" x14ac:dyDescent="0.3">
      <c r="A224" s="137" t="s">
        <v>378</v>
      </c>
      <c r="B224" s="319"/>
      <c r="C224" s="366">
        <f>C220+C199+C178+C155+C134+C112+C91+C71+C51+C29</f>
        <v>437.5</v>
      </c>
      <c r="D224" s="366">
        <f t="shared" ref="D224:F224" si="30">D220+D199+D178+D155+D134+D112+D91+D71+D51+D29</f>
        <v>428.59</v>
      </c>
      <c r="E224" s="366">
        <f t="shared" si="30"/>
        <v>1855.1899999999998</v>
      </c>
      <c r="F224" s="366">
        <f t="shared" si="30"/>
        <v>13126.070000000002</v>
      </c>
      <c r="G224" s="319"/>
      <c r="H224" s="319"/>
    </row>
    <row r="225" spans="1:8" x14ac:dyDescent="0.3">
      <c r="A225" s="137" t="s">
        <v>379</v>
      </c>
      <c r="B225" s="319"/>
      <c r="C225" s="367">
        <f>C224/10</f>
        <v>43.75</v>
      </c>
      <c r="D225" s="367">
        <f t="shared" ref="D225:F225" si="31">D224/10</f>
        <v>42.858999999999995</v>
      </c>
      <c r="E225" s="367">
        <f t="shared" si="31"/>
        <v>185.51899999999998</v>
      </c>
      <c r="F225" s="367">
        <f t="shared" si="31"/>
        <v>1312.6070000000002</v>
      </c>
      <c r="G225" s="319"/>
      <c r="H225" s="319"/>
    </row>
    <row r="226" spans="1:8" x14ac:dyDescent="0.3">
      <c r="A226" s="137" t="s">
        <v>380</v>
      </c>
      <c r="B226" s="319"/>
      <c r="C226" s="319">
        <v>1</v>
      </c>
      <c r="D226" s="319">
        <v>1</v>
      </c>
      <c r="E226" s="319">
        <v>4</v>
      </c>
      <c r="F226" s="319"/>
      <c r="G226" s="319"/>
      <c r="H226" s="319"/>
    </row>
    <row r="227" spans="1:8" x14ac:dyDescent="0.3">
      <c r="A227" s="365"/>
      <c r="B227" s="307"/>
      <c r="C227" s="307"/>
      <c r="D227" s="307"/>
      <c r="E227" s="307"/>
      <c r="F227" s="307"/>
      <c r="G227" s="307"/>
      <c r="H227" s="308"/>
    </row>
    <row r="228" spans="1:8" ht="36.75" customHeight="1" x14ac:dyDescent="0.3">
      <c r="A228" s="482" t="s">
        <v>381</v>
      </c>
      <c r="B228" s="482"/>
      <c r="C228" s="482"/>
      <c r="D228" s="482"/>
      <c r="E228" s="482"/>
      <c r="F228" s="482"/>
      <c r="G228" s="482"/>
      <c r="H228" s="483"/>
    </row>
    <row r="229" spans="1:8" ht="38.25" customHeight="1" x14ac:dyDescent="0.3">
      <c r="A229" s="482" t="s">
        <v>382</v>
      </c>
      <c r="B229" s="482"/>
      <c r="C229" s="482"/>
      <c r="D229" s="482"/>
      <c r="E229" s="482"/>
      <c r="F229" s="482"/>
      <c r="G229" s="482"/>
      <c r="H229" s="483"/>
    </row>
    <row r="230" spans="1:8" x14ac:dyDescent="0.3">
      <c r="A230" s="482" t="s">
        <v>383</v>
      </c>
      <c r="B230" s="482"/>
      <c r="C230" s="482"/>
      <c r="D230" s="482"/>
      <c r="E230" s="482"/>
      <c r="F230" s="482"/>
      <c r="G230" s="482"/>
      <c r="H230" s="483"/>
    </row>
    <row r="231" spans="1:8" ht="34.5" customHeight="1" x14ac:dyDescent="0.3">
      <c r="A231" s="482" t="s">
        <v>384</v>
      </c>
      <c r="B231" s="482"/>
      <c r="C231" s="482"/>
      <c r="D231" s="482"/>
      <c r="E231" s="482"/>
      <c r="F231" s="482"/>
      <c r="G231" s="482"/>
      <c r="H231" s="483"/>
    </row>
    <row r="232" spans="1:8" ht="38.25" customHeight="1" x14ac:dyDescent="0.3">
      <c r="A232" s="482" t="s">
        <v>385</v>
      </c>
      <c r="B232" s="482"/>
      <c r="C232" s="482"/>
      <c r="D232" s="482"/>
      <c r="E232" s="482"/>
      <c r="F232" s="482"/>
      <c r="G232" s="482"/>
      <c r="H232" s="483"/>
    </row>
    <row r="233" spans="1:8" x14ac:dyDescent="0.3">
      <c r="A233" s="482" t="s">
        <v>386</v>
      </c>
      <c r="B233" s="482"/>
      <c r="C233" s="482"/>
      <c r="D233" s="482"/>
      <c r="E233" s="482"/>
      <c r="F233" s="482"/>
      <c r="G233" s="482"/>
      <c r="H233" s="483"/>
    </row>
    <row r="234" spans="1:8" ht="31.5" customHeight="1" x14ac:dyDescent="0.3">
      <c r="A234" s="482" t="s">
        <v>387</v>
      </c>
      <c r="B234" s="482"/>
      <c r="C234" s="482"/>
      <c r="D234" s="482"/>
      <c r="E234" s="482"/>
      <c r="F234" s="482"/>
      <c r="G234" s="482"/>
      <c r="H234" s="483"/>
    </row>
    <row r="235" spans="1:8" ht="100.5" customHeight="1" x14ac:dyDescent="0.3">
      <c r="A235" s="482" t="s">
        <v>388</v>
      </c>
      <c r="B235" s="482"/>
      <c r="C235" s="482"/>
      <c r="D235" s="482"/>
      <c r="E235" s="482"/>
      <c r="F235" s="482"/>
      <c r="G235" s="482"/>
      <c r="H235" s="483"/>
    </row>
    <row r="236" spans="1:8" ht="33" customHeight="1" x14ac:dyDescent="0.3">
      <c r="A236" s="482" t="s">
        <v>389</v>
      </c>
      <c r="B236" s="482"/>
      <c r="C236" s="482"/>
      <c r="D236" s="482"/>
      <c r="E236" s="482"/>
      <c r="F236" s="482"/>
      <c r="G236" s="482"/>
      <c r="H236" s="483"/>
    </row>
    <row r="237" spans="1:8" x14ac:dyDescent="0.3">
      <c r="A237" s="480" t="s">
        <v>390</v>
      </c>
      <c r="B237" s="480"/>
      <c r="C237" s="480"/>
      <c r="D237" s="480"/>
      <c r="E237" s="480"/>
      <c r="F237" s="480"/>
      <c r="G237" s="480"/>
      <c r="H237" s="481"/>
    </row>
    <row r="238" spans="1:8" x14ac:dyDescent="0.3">
      <c r="A238" s="480" t="s">
        <v>391</v>
      </c>
      <c r="B238" s="480"/>
      <c r="C238" s="480"/>
      <c r="D238" s="480"/>
      <c r="E238" s="480"/>
      <c r="F238" s="480"/>
      <c r="G238" s="480"/>
      <c r="H238" s="481"/>
    </row>
    <row r="239" spans="1:8" x14ac:dyDescent="0.3">
      <c r="A239" s="365"/>
      <c r="B239" s="307"/>
      <c r="C239" s="307"/>
      <c r="D239" s="307"/>
      <c r="E239" s="307"/>
      <c r="F239" s="307"/>
      <c r="G239" s="307"/>
      <c r="H239" s="308"/>
    </row>
  </sheetData>
  <mergeCells count="133">
    <mergeCell ref="A237:H237"/>
    <mergeCell ref="A238:H238"/>
    <mergeCell ref="A230:H230"/>
    <mergeCell ref="A232:H232"/>
    <mergeCell ref="A233:H233"/>
    <mergeCell ref="A235:H235"/>
    <mergeCell ref="A236:H236"/>
    <mergeCell ref="A228:H228"/>
    <mergeCell ref="A229:H229"/>
    <mergeCell ref="A231:H231"/>
    <mergeCell ref="A234:H234"/>
    <mergeCell ref="A6:H6"/>
    <mergeCell ref="A20:H20"/>
    <mergeCell ref="A8:H8"/>
    <mergeCell ref="B9:F9"/>
    <mergeCell ref="A10:A13"/>
    <mergeCell ref="B10:B12"/>
    <mergeCell ref="C10:E10"/>
    <mergeCell ref="F10:F12"/>
    <mergeCell ref="C11:C12"/>
    <mergeCell ref="D11:D12"/>
    <mergeCell ref="E11:E12"/>
    <mergeCell ref="G11:G13"/>
    <mergeCell ref="H11:H13"/>
    <mergeCell ref="A30:H30"/>
    <mergeCell ref="B31:F31"/>
    <mergeCell ref="C32:E32"/>
    <mergeCell ref="C33:C34"/>
    <mergeCell ref="D33:D34"/>
    <mergeCell ref="E33:E34"/>
    <mergeCell ref="A32:A35"/>
    <mergeCell ref="B32:B34"/>
    <mergeCell ref="F32:F34"/>
    <mergeCell ref="G33:G35"/>
    <mergeCell ref="H33:H35"/>
    <mergeCell ref="A42:H42"/>
    <mergeCell ref="A52:H52"/>
    <mergeCell ref="B53:F53"/>
    <mergeCell ref="C54:E54"/>
    <mergeCell ref="C55:C56"/>
    <mergeCell ref="D55:D56"/>
    <mergeCell ref="E55:E56"/>
    <mergeCell ref="A54:A57"/>
    <mergeCell ref="B54:B56"/>
    <mergeCell ref="F54:F56"/>
    <mergeCell ref="G55:G57"/>
    <mergeCell ref="H55:H57"/>
    <mergeCell ref="A63:H63"/>
    <mergeCell ref="A72:H72"/>
    <mergeCell ref="A73:H73"/>
    <mergeCell ref="C74:E74"/>
    <mergeCell ref="C75:C76"/>
    <mergeCell ref="D75:D76"/>
    <mergeCell ref="E75:E76"/>
    <mergeCell ref="A74:A77"/>
    <mergeCell ref="B74:B76"/>
    <mergeCell ref="F74:F76"/>
    <mergeCell ref="G75:G77"/>
    <mergeCell ref="H75:H77"/>
    <mergeCell ref="A83:H83"/>
    <mergeCell ref="A92:H92"/>
    <mergeCell ref="B93:F93"/>
    <mergeCell ref="C94:E94"/>
    <mergeCell ref="C95:C96"/>
    <mergeCell ref="D95:D96"/>
    <mergeCell ref="E95:E96"/>
    <mergeCell ref="A94:A97"/>
    <mergeCell ref="B94:B96"/>
    <mergeCell ref="F94:F96"/>
    <mergeCell ref="G95:G97"/>
    <mergeCell ref="H95:H97"/>
    <mergeCell ref="A103:H103"/>
    <mergeCell ref="A113:H113"/>
    <mergeCell ref="A114:H114"/>
    <mergeCell ref="C115:E115"/>
    <mergeCell ref="C116:C117"/>
    <mergeCell ref="D116:D117"/>
    <mergeCell ref="E116:E117"/>
    <mergeCell ref="A115:A118"/>
    <mergeCell ref="B115:B117"/>
    <mergeCell ref="F115:F117"/>
    <mergeCell ref="G116:G118"/>
    <mergeCell ref="H116:H118"/>
    <mergeCell ref="A125:H125"/>
    <mergeCell ref="A135:H135"/>
    <mergeCell ref="A136:H136"/>
    <mergeCell ref="C137:E137"/>
    <mergeCell ref="C138:C139"/>
    <mergeCell ref="D138:D139"/>
    <mergeCell ref="E138:E139"/>
    <mergeCell ref="A137:A140"/>
    <mergeCell ref="B137:B139"/>
    <mergeCell ref="F137:F139"/>
    <mergeCell ref="G138:G140"/>
    <mergeCell ref="H138:H140"/>
    <mergeCell ref="G182:G184"/>
    <mergeCell ref="H182:H184"/>
    <mergeCell ref="A147:H147"/>
    <mergeCell ref="A156:H156"/>
    <mergeCell ref="A157:H157"/>
    <mergeCell ref="C159:C160"/>
    <mergeCell ref="D159:D160"/>
    <mergeCell ref="E159:E160"/>
    <mergeCell ref="A158:A161"/>
    <mergeCell ref="B158:B160"/>
    <mergeCell ref="C158:E158"/>
    <mergeCell ref="F158:F160"/>
    <mergeCell ref="G159:G161"/>
    <mergeCell ref="H159:H161"/>
    <mergeCell ref="G2:H3"/>
    <mergeCell ref="A211:H211"/>
    <mergeCell ref="A190:H190"/>
    <mergeCell ref="A200:H200"/>
    <mergeCell ref="A201:H201"/>
    <mergeCell ref="A202:A205"/>
    <mergeCell ref="B202:B204"/>
    <mergeCell ref="C202:E202"/>
    <mergeCell ref="F202:F204"/>
    <mergeCell ref="C203:C204"/>
    <mergeCell ref="D203:D204"/>
    <mergeCell ref="E203:E204"/>
    <mergeCell ref="G203:G205"/>
    <mergeCell ref="H203:H205"/>
    <mergeCell ref="A169:H169"/>
    <mergeCell ref="A179:H179"/>
    <mergeCell ref="A180:H180"/>
    <mergeCell ref="A181:A184"/>
    <mergeCell ref="B181:B183"/>
    <mergeCell ref="C181:E181"/>
    <mergeCell ref="F181:F183"/>
    <mergeCell ref="C182:C183"/>
    <mergeCell ref="D182:D183"/>
    <mergeCell ref="E182:E183"/>
  </mergeCells>
  <pageMargins left="0.31496062992125984" right="0.31496062992125984" top="0.74803149606299213"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12</vt:i4>
      </vt:variant>
    </vt:vector>
  </HeadingPairs>
  <TitlesOfParts>
    <vt:vector size="33"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7-11 лет</vt:lpstr>
      <vt:lpstr>'1 день 7-11 лет'!Область_печати</vt:lpstr>
      <vt:lpstr>'10 день'!Область_печати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Windows</cp:lastModifiedBy>
  <cp:lastPrinted>2023-09-25T04:21:21Z</cp:lastPrinted>
  <dcterms:created xsi:type="dcterms:W3CDTF">2021-08-08T05:37:47Z</dcterms:created>
  <dcterms:modified xsi:type="dcterms:W3CDTF">2024-07-18T13:00:21Z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